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m10\Downloads\"/>
    </mc:Choice>
  </mc:AlternateContent>
  <xr:revisionPtr revIDLastSave="0" documentId="8_{159816BD-2EC1-4750-BA53-5707E4420275}" xr6:coauthVersionLast="47" xr6:coauthVersionMax="47" xr10:uidLastSave="{00000000-0000-0000-0000-000000000000}"/>
  <bookViews>
    <workbookView xWindow="-28920" yWindow="-120" windowWidth="29040" windowHeight="15720" tabRatio="675" activeTab="2" xr2:uid="{F1D1516F-35A4-4A1F-8DD7-07A492B91152}"/>
  </bookViews>
  <sheets>
    <sheet name="凡例" sheetId="29" r:id="rId1"/>
    <sheet name="集計" sheetId="32" r:id="rId2"/>
    <sheet name="北海道大学" sheetId="25" r:id="rId3"/>
  </sheets>
  <definedNames>
    <definedName name="_xlnm._FilterDatabase" localSheetId="2" hidden="1">北海道大学!$B$5:$Q$84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32" l="1"/>
  <c r="H36" i="32" l="1"/>
  <c r="H34" i="32"/>
  <c r="H33" i="32"/>
  <c r="H32" i="32"/>
  <c r="H30" i="32"/>
  <c r="H29" i="32"/>
  <c r="H28" i="32"/>
  <c r="H26" i="32"/>
  <c r="H25" i="32"/>
  <c r="H23" i="32"/>
  <c r="H22" i="32"/>
  <c r="H21" i="32"/>
  <c r="H19" i="32"/>
  <c r="H18" i="32"/>
  <c r="H17" i="32"/>
  <c r="H15" i="32"/>
  <c r="H14" i="32"/>
  <c r="H13" i="32"/>
  <c r="H12" i="32"/>
  <c r="H10" i="32"/>
  <c r="H9" i="32"/>
  <c r="H8" i="32"/>
  <c r="H7" i="32"/>
  <c r="H6" i="32"/>
  <c r="H5" i="32"/>
  <c r="G5" i="32"/>
  <c r="F5" i="32"/>
  <c r="E5" i="32"/>
  <c r="G36" i="32"/>
  <c r="F36" i="32"/>
  <c r="E36" i="32"/>
  <c r="D36" i="32"/>
  <c r="G34" i="32"/>
  <c r="F34" i="32"/>
  <c r="E34" i="32"/>
  <c r="D34" i="32"/>
  <c r="G33" i="32"/>
  <c r="F33" i="32"/>
  <c r="E33" i="32"/>
  <c r="D33" i="32"/>
  <c r="G32" i="32"/>
  <c r="F32" i="32"/>
  <c r="E32" i="32"/>
  <c r="D32" i="32"/>
  <c r="G30" i="32"/>
  <c r="F30" i="32"/>
  <c r="E30" i="32"/>
  <c r="D30" i="32"/>
  <c r="G29" i="32"/>
  <c r="F29" i="32"/>
  <c r="E29" i="32"/>
  <c r="D29" i="32"/>
  <c r="G28" i="32"/>
  <c r="F28" i="32"/>
  <c r="E28" i="32"/>
  <c r="D28" i="32"/>
  <c r="G26" i="32"/>
  <c r="F26" i="32"/>
  <c r="E26" i="32"/>
  <c r="D26" i="32"/>
  <c r="G25" i="32"/>
  <c r="F25" i="32"/>
  <c r="E25" i="32"/>
  <c r="D25" i="32"/>
  <c r="G23" i="32"/>
  <c r="F23" i="32"/>
  <c r="E23" i="32"/>
  <c r="D23" i="32"/>
  <c r="G22" i="32"/>
  <c r="F22" i="32"/>
  <c r="E22" i="32"/>
  <c r="D22" i="32"/>
  <c r="G21" i="32"/>
  <c r="F21" i="32"/>
  <c r="E21" i="32"/>
  <c r="D21" i="32"/>
  <c r="G19" i="32"/>
  <c r="F19" i="32"/>
  <c r="E19" i="32"/>
  <c r="D19" i="32"/>
  <c r="G18" i="32"/>
  <c r="F18" i="32"/>
  <c r="E18" i="32"/>
  <c r="D18" i="32"/>
  <c r="G17" i="32"/>
  <c r="F17" i="32"/>
  <c r="E17" i="32"/>
  <c r="D17" i="32"/>
  <c r="G15" i="32"/>
  <c r="F15" i="32"/>
  <c r="E15" i="32"/>
  <c r="D15" i="32"/>
  <c r="G14" i="32"/>
  <c r="F14" i="32"/>
  <c r="E14" i="32"/>
  <c r="D14" i="32"/>
  <c r="G13" i="32"/>
  <c r="F13" i="32"/>
  <c r="E13" i="32"/>
  <c r="D13" i="32"/>
  <c r="G12" i="32"/>
  <c r="F12" i="32"/>
  <c r="E12" i="32"/>
  <c r="D12" i="32"/>
  <c r="G10" i="32"/>
  <c r="F10" i="32"/>
  <c r="E10" i="32"/>
  <c r="D10" i="32"/>
  <c r="G9" i="32"/>
  <c r="F9" i="32"/>
  <c r="E9" i="32"/>
  <c r="D9" i="32"/>
  <c r="G8" i="32"/>
  <c r="F8" i="32"/>
  <c r="E8" i="32"/>
  <c r="D8" i="32"/>
  <c r="G7" i="32"/>
  <c r="F7" i="32"/>
  <c r="E7" i="32"/>
  <c r="D7" i="32"/>
  <c r="G6" i="32"/>
  <c r="F6" i="32"/>
  <c r="E6" i="32"/>
  <c r="D6" i="32"/>
  <c r="I26" i="32" l="1"/>
  <c r="I34" i="32"/>
  <c r="I32" i="32"/>
  <c r="I36" i="32"/>
  <c r="I7" i="32"/>
  <c r="I29" i="32"/>
  <c r="I9" i="32"/>
  <c r="I21" i="32"/>
  <c r="I30" i="32"/>
  <c r="I22" i="32"/>
  <c r="I28" i="32"/>
  <c r="I14" i="32"/>
  <c r="I8" i="32"/>
  <c r="I13" i="32"/>
  <c r="I12" i="32"/>
  <c r="I33" i="32"/>
  <c r="I6" i="32"/>
  <c r="I25" i="32"/>
  <c r="I15" i="32"/>
  <c r="I10" i="32"/>
  <c r="I23" i="32"/>
  <c r="I5" i="32"/>
  <c r="I19" i="32"/>
  <c r="I17" i="32"/>
  <c r="I18" i="32"/>
  <c r="D38" i="32"/>
  <c r="E38" i="32"/>
  <c r="F38" i="32"/>
  <c r="G38" i="32"/>
  <c r="C38" i="32"/>
  <c r="I38" i="32" l="1"/>
</calcChain>
</file>

<file path=xl/sharedStrings.xml><?xml version="1.0" encoding="utf-8"?>
<sst xmlns="http://schemas.openxmlformats.org/spreadsheetml/2006/main" count="1315" uniqueCount="701">
  <si>
    <t>【機関別】RDE運用データ構造化対応リスト</t>
    <rPh sb="1" eb="4">
      <t>キカンベツ</t>
    </rPh>
    <rPh sb="8" eb="10">
      <t>ウンヨウ</t>
    </rPh>
    <rPh sb="13" eb="16">
      <t>コウゾウカ</t>
    </rPh>
    <rPh sb="16" eb="18">
      <t>タイオウ</t>
    </rPh>
    <phoneticPr fontId="2"/>
  </si>
  <si>
    <t>本リストはRDE(Azure）にてpython構造化コードおよび構造化動作確認についてのステータスを色別に示す。</t>
    <rPh sb="0" eb="1">
      <t>ホン</t>
    </rPh>
    <rPh sb="23" eb="26">
      <t>コウゾウカ</t>
    </rPh>
    <rPh sb="32" eb="35">
      <t>コウゾウカ</t>
    </rPh>
    <rPh sb="35" eb="39">
      <t>ドウサカクニン</t>
    </rPh>
    <rPh sb="50" eb="52">
      <t>イロベツ</t>
    </rPh>
    <rPh sb="53" eb="54">
      <t>シメ</t>
    </rPh>
    <phoneticPr fontId="2"/>
  </si>
  <si>
    <t>凡例は以下の通りとしている。</t>
    <rPh sb="0" eb="2">
      <t>ハンレイ</t>
    </rPh>
    <rPh sb="3" eb="5">
      <t>イカ</t>
    </rPh>
    <rPh sb="6" eb="7">
      <t>トオ</t>
    </rPh>
    <phoneticPr fontId="2"/>
  </si>
  <si>
    <t>識別色</t>
    <rPh sb="0" eb="2">
      <t>シキベツ</t>
    </rPh>
    <rPh sb="2" eb="3">
      <t>イロ</t>
    </rPh>
    <phoneticPr fontId="2"/>
  </si>
  <si>
    <t>区分</t>
    <rPh sb="0" eb="2">
      <t>クブン</t>
    </rPh>
    <phoneticPr fontId="2"/>
  </si>
  <si>
    <t>ステータス</t>
    <phoneticPr fontId="2"/>
  </si>
  <si>
    <t>運用版</t>
    <rPh sb="0" eb="2">
      <t>ウンヨウ</t>
    </rPh>
    <rPh sb="2" eb="3">
      <t>バン</t>
    </rPh>
    <phoneticPr fontId="2"/>
  </si>
  <si>
    <t>当該機関で送り状（手入力項目）、および選定メタデータの確認を終えたもの</t>
    <rPh sb="0" eb="4">
      <t>トウガイキカン</t>
    </rPh>
    <rPh sb="5" eb="6">
      <t>オク</t>
    </rPh>
    <rPh sb="7" eb="8">
      <t>ジョウ</t>
    </rPh>
    <rPh sb="9" eb="10">
      <t>テ</t>
    </rPh>
    <rPh sb="10" eb="12">
      <t>ニュウリョク</t>
    </rPh>
    <rPh sb="12" eb="14">
      <t>コウモク</t>
    </rPh>
    <rPh sb="19" eb="21">
      <t>センテイ</t>
    </rPh>
    <rPh sb="27" eb="29">
      <t>カクニン</t>
    </rPh>
    <rPh sb="30" eb="31">
      <t>オ</t>
    </rPh>
    <phoneticPr fontId="2"/>
  </si>
  <si>
    <t>RC版</t>
    <rPh sb="2" eb="3">
      <t>バン</t>
    </rPh>
    <phoneticPr fontId="2"/>
  </si>
  <si>
    <t>当該機関から提供を受けたサンプルデータにてRDEでの動作確認がとれたもの</t>
    <rPh sb="0" eb="4">
      <t>トウガイキカン</t>
    </rPh>
    <rPh sb="6" eb="8">
      <t>テイキョウ</t>
    </rPh>
    <rPh sb="9" eb="10">
      <t>ウ</t>
    </rPh>
    <rPh sb="26" eb="30">
      <t>ドウサカクニン</t>
    </rPh>
    <phoneticPr fontId="2"/>
  </si>
  <si>
    <t>β版</t>
    <rPh sb="1" eb="2">
      <t>バン</t>
    </rPh>
    <phoneticPr fontId="2"/>
  </si>
  <si>
    <t>他機関の姉妹機のサンプルデータでRDEでの動作確認が確認された機器</t>
    <rPh sb="0" eb="3">
      <t>タキカン</t>
    </rPh>
    <rPh sb="4" eb="7">
      <t>シマイキ</t>
    </rPh>
    <rPh sb="21" eb="25">
      <t>ドウサカクニン</t>
    </rPh>
    <rPh sb="26" eb="28">
      <t>カクニン</t>
    </rPh>
    <rPh sb="31" eb="33">
      <t>キキ</t>
    </rPh>
    <phoneticPr fontId="2"/>
  </si>
  <si>
    <t>手入力対応</t>
    <rPh sb="0" eb="3">
      <t>テニュウリョク</t>
    </rPh>
    <rPh sb="3" eb="5">
      <t>タイオウ</t>
    </rPh>
    <phoneticPr fontId="2"/>
  </si>
  <si>
    <t>出力ファイルなし。　別の装置/工程の登録の中で、手入力項目の一部として対応する機器</t>
    <rPh sb="0" eb="2">
      <t>シュツリョク</t>
    </rPh>
    <rPh sb="10" eb="11">
      <t>ベツ</t>
    </rPh>
    <rPh sb="12" eb="14">
      <t>ソウチ</t>
    </rPh>
    <rPh sb="15" eb="17">
      <t>コウテイ</t>
    </rPh>
    <rPh sb="18" eb="20">
      <t>トウロク</t>
    </rPh>
    <rPh sb="21" eb="22">
      <t>ナカ</t>
    </rPh>
    <rPh sb="24" eb="27">
      <t>テニュウリョク</t>
    </rPh>
    <rPh sb="27" eb="29">
      <t>コウモク</t>
    </rPh>
    <rPh sb="30" eb="32">
      <t>イチブ</t>
    </rPh>
    <rPh sb="35" eb="37">
      <t>タイオウ</t>
    </rPh>
    <rPh sb="39" eb="41">
      <t>キキ</t>
    </rPh>
    <phoneticPr fontId="2"/>
  </si>
  <si>
    <t>登録抹消</t>
    <rPh sb="0" eb="4">
      <t>トウロクマッショウ</t>
    </rPh>
    <phoneticPr fontId="2"/>
  </si>
  <si>
    <t>無印</t>
    <rPh sb="0" eb="2">
      <t>ムジルシ</t>
    </rPh>
    <phoneticPr fontId="2"/>
  </si>
  <si>
    <t>未着手　（方式未決定）、一次保管対象</t>
    <rPh sb="0" eb="3">
      <t>ミチャクシュ</t>
    </rPh>
    <rPh sb="5" eb="7">
      <t>ホウシキ</t>
    </rPh>
    <rPh sb="7" eb="10">
      <t>ミケッテイ</t>
    </rPh>
    <rPh sb="12" eb="16">
      <t>イチジホカン</t>
    </rPh>
    <rPh sb="16" eb="18">
      <t>タイショウ</t>
    </rPh>
    <phoneticPr fontId="2"/>
  </si>
  <si>
    <t>【改訂履歴】</t>
    <rPh sb="1" eb="3">
      <t>カイテイ</t>
    </rPh>
    <rPh sb="3" eb="5">
      <t>リレキ</t>
    </rPh>
    <phoneticPr fontId="2"/>
  </si>
  <si>
    <t>2023.1.20</t>
    <phoneticPr fontId="2"/>
  </si>
  <si>
    <t>初版作成</t>
    <rPh sb="0" eb="2">
      <t>ショハン</t>
    </rPh>
    <rPh sb="2" eb="4">
      <t>サクセイ</t>
    </rPh>
    <phoneticPr fontId="2"/>
  </si>
  <si>
    <t>2023.2.12</t>
    <phoneticPr fontId="2"/>
  </si>
  <si>
    <t>「集計」シートの追加</t>
    <rPh sb="1" eb="3">
      <t>シュウケイ</t>
    </rPh>
    <rPh sb="8" eb="10">
      <t>ツイカ</t>
    </rPh>
    <phoneticPr fontId="2"/>
  </si>
  <si>
    <t>機関名</t>
    <rPh sb="0" eb="3">
      <t>キカンメイ</t>
    </rPh>
    <phoneticPr fontId="2"/>
  </si>
  <si>
    <t>登録数</t>
    <rPh sb="0" eb="3">
      <t>トウロクスウ</t>
    </rPh>
    <phoneticPr fontId="2"/>
  </si>
  <si>
    <t>運用版</t>
    <rPh sb="0" eb="3">
      <t>ウンヨウバン</t>
    </rPh>
    <phoneticPr fontId="2"/>
  </si>
  <si>
    <t>登録抹消/対応せず等</t>
    <rPh sb="0" eb="4">
      <t>トウロクマッショウ</t>
    </rPh>
    <rPh sb="5" eb="7">
      <t>タイオウ</t>
    </rPh>
    <rPh sb="9" eb="10">
      <t>ナド</t>
    </rPh>
    <phoneticPr fontId="2"/>
  </si>
  <si>
    <t>未定（一時保管）</t>
    <rPh sb="0" eb="2">
      <t>ミテイ</t>
    </rPh>
    <rPh sb="3" eb="5">
      <t>イチジ</t>
    </rPh>
    <rPh sb="5" eb="7">
      <t>ホカン</t>
    </rPh>
    <phoneticPr fontId="2"/>
  </si>
  <si>
    <t>物質・材料研究機構</t>
    <rPh sb="0" eb="2">
      <t>ブッシツ</t>
    </rPh>
    <rPh sb="3" eb="9">
      <t>ザイリョウケンキュウキコウ</t>
    </rPh>
    <phoneticPr fontId="2"/>
  </si>
  <si>
    <t>東北大学</t>
    <rPh sb="0" eb="4">
      <t>トウホクダイガク</t>
    </rPh>
    <phoneticPr fontId="2"/>
  </si>
  <si>
    <t>東京大学</t>
    <rPh sb="0" eb="4">
      <t>トウキョウダイガク</t>
    </rPh>
    <phoneticPr fontId="2"/>
  </si>
  <si>
    <t>名古屋大学</t>
    <rPh sb="0" eb="5">
      <t>ナゴヤダイガク</t>
    </rPh>
    <phoneticPr fontId="2"/>
  </si>
  <si>
    <t>京都大学</t>
    <rPh sb="0" eb="4">
      <t>キョウトダイガク</t>
    </rPh>
    <phoneticPr fontId="2"/>
  </si>
  <si>
    <t>九州大学</t>
    <rPh sb="0" eb="4">
      <t>キュウシュウダイガク</t>
    </rPh>
    <phoneticPr fontId="2"/>
  </si>
  <si>
    <t>量子・電子</t>
    <rPh sb="0" eb="2">
      <t>リョウシ</t>
    </rPh>
    <rPh sb="3" eb="5">
      <t>デンシ</t>
    </rPh>
    <phoneticPr fontId="2"/>
  </si>
  <si>
    <t>北海道大学</t>
    <rPh sb="0" eb="5">
      <t>ホッカイドウダイガク</t>
    </rPh>
    <phoneticPr fontId="2"/>
  </si>
  <si>
    <t>産業技術総合研究所</t>
    <rPh sb="0" eb="2">
      <t>サンギョウ</t>
    </rPh>
    <rPh sb="2" eb="4">
      <t>ギジュツ</t>
    </rPh>
    <rPh sb="4" eb="6">
      <t>ソウゴウ</t>
    </rPh>
    <rPh sb="6" eb="9">
      <t>ケンキュウショ</t>
    </rPh>
    <phoneticPr fontId="2"/>
  </si>
  <si>
    <t>東京工業大学</t>
    <rPh sb="0" eb="6">
      <t>トウキョウコウギョウダイガク</t>
    </rPh>
    <phoneticPr fontId="2"/>
  </si>
  <si>
    <t>QST</t>
    <phoneticPr fontId="2"/>
  </si>
  <si>
    <t>高度循環</t>
    <rPh sb="0" eb="4">
      <t>コウドジュンカン</t>
    </rPh>
    <phoneticPr fontId="2"/>
  </si>
  <si>
    <t>電気通信大学</t>
    <rPh sb="0" eb="6">
      <t>デンキツウシンダイガク</t>
    </rPh>
    <phoneticPr fontId="2"/>
  </si>
  <si>
    <t>分子科学研究所</t>
    <rPh sb="0" eb="7">
      <t>ブンシカガクケンキュウジョ</t>
    </rPh>
    <phoneticPr fontId="2"/>
  </si>
  <si>
    <t>名古屋工業大学</t>
    <rPh sb="0" eb="7">
      <t>ナゴヤコウギョウダイガク</t>
    </rPh>
    <phoneticPr fontId="2"/>
  </si>
  <si>
    <t>高度デバイス</t>
    <rPh sb="0" eb="2">
      <t>コウド</t>
    </rPh>
    <phoneticPr fontId="2"/>
  </si>
  <si>
    <t>筑波大学</t>
    <rPh sb="0" eb="4">
      <t>ツクバダイガク</t>
    </rPh>
    <phoneticPr fontId="2"/>
  </si>
  <si>
    <t>豊田工大</t>
    <rPh sb="0" eb="4">
      <t>トヨタコウダイ</t>
    </rPh>
    <phoneticPr fontId="2"/>
  </si>
  <si>
    <t>香川大学</t>
    <rPh sb="0" eb="2">
      <t>カガワ</t>
    </rPh>
    <rPh sb="2" eb="4">
      <t>ダイガク</t>
    </rPh>
    <phoneticPr fontId="2"/>
  </si>
  <si>
    <t>エネルギー</t>
    <phoneticPr fontId="2"/>
  </si>
  <si>
    <t>JAEA</t>
    <phoneticPr fontId="2"/>
  </si>
  <si>
    <t>広島大学</t>
    <rPh sb="0" eb="4">
      <t>ヒロシマダイガク</t>
    </rPh>
    <phoneticPr fontId="2"/>
  </si>
  <si>
    <t>バイオ</t>
    <phoneticPr fontId="2"/>
  </si>
  <si>
    <t>千歳科学技術大学</t>
    <rPh sb="0" eb="8">
      <t>チトセカガクギジュツダイガク</t>
    </rPh>
    <phoneticPr fontId="2"/>
  </si>
  <si>
    <t>早稲田大学</t>
    <rPh sb="0" eb="5">
      <t>ワセダダイガク</t>
    </rPh>
    <phoneticPr fontId="2"/>
  </si>
  <si>
    <t>JAIST</t>
    <phoneticPr fontId="2"/>
  </si>
  <si>
    <t>複合・ポリマー</t>
    <rPh sb="0" eb="2">
      <t>フクゴウ</t>
    </rPh>
    <phoneticPr fontId="2"/>
  </si>
  <si>
    <t>山形大学</t>
    <rPh sb="0" eb="4">
      <t>ヤマガタダイガク</t>
    </rPh>
    <phoneticPr fontId="2"/>
  </si>
  <si>
    <t>NAIST</t>
    <phoneticPr fontId="2"/>
  </si>
  <si>
    <t>大阪大学</t>
    <rPh sb="0" eb="4">
      <t>オオサカダイガク</t>
    </rPh>
    <phoneticPr fontId="2"/>
  </si>
  <si>
    <t>ナノマテリアル</t>
    <phoneticPr fontId="2"/>
  </si>
  <si>
    <t>信州大学</t>
    <rPh sb="0" eb="4">
      <t>シンシュウダイガク</t>
    </rPh>
    <phoneticPr fontId="2"/>
  </si>
  <si>
    <t>合計</t>
    <rPh sb="0" eb="2">
      <t>ゴウケイ</t>
    </rPh>
    <phoneticPr fontId="2"/>
  </si>
  <si>
    <t>【機関別】登録装置リスト</t>
    <rPh sb="1" eb="4">
      <t>キカンベツ</t>
    </rPh>
    <phoneticPr fontId="2"/>
  </si>
  <si>
    <t>機関名</t>
    <rPh sb="0" eb="2">
      <t>キカン</t>
    </rPh>
    <rPh sb="2" eb="3">
      <t>メイ</t>
    </rPh>
    <phoneticPr fontId="2"/>
  </si>
  <si>
    <t>機器ID</t>
    <rPh sb="0" eb="2">
      <t>キキ</t>
    </rPh>
    <phoneticPr fontId="2"/>
  </si>
  <si>
    <t>装置名（和文）</t>
    <phoneticPr fontId="2"/>
  </si>
  <si>
    <t>装置名（英文）</t>
    <rPh sb="4" eb="5">
      <t>エイ</t>
    </rPh>
    <phoneticPr fontId="2"/>
  </si>
  <si>
    <t>メーカー名
（和文）</t>
    <phoneticPr fontId="2"/>
  </si>
  <si>
    <t>メーカー名
（英文）</t>
    <rPh sb="7" eb="8">
      <t>エイ</t>
    </rPh>
    <phoneticPr fontId="2"/>
  </si>
  <si>
    <t>型番</t>
  </si>
  <si>
    <t>登録ファイル形式</t>
    <rPh sb="0" eb="2">
      <t>トウロク</t>
    </rPh>
    <rPh sb="6" eb="8">
      <t>ケイシキ</t>
    </rPh>
    <phoneticPr fontId="2"/>
  </si>
  <si>
    <t>構造化ファイル</t>
    <rPh sb="0" eb="3">
      <t>コウゾウカ</t>
    </rPh>
    <phoneticPr fontId="2"/>
  </si>
  <si>
    <t>構造化の概要</t>
    <rPh sb="0" eb="3">
      <t>コウゾウカ</t>
    </rPh>
    <rPh sb="4" eb="6">
      <t>ガイヨウ</t>
    </rPh>
    <phoneticPr fontId="2"/>
  </si>
  <si>
    <t>測定モード</t>
    <rPh sb="0" eb="2">
      <t>ソクテイ</t>
    </rPh>
    <phoneticPr fontId="2"/>
  </si>
  <si>
    <t>【V6版】データセットテンプレートID</t>
  </si>
  <si>
    <t>【V5版】データセットテンプレート名</t>
  </si>
  <si>
    <t>【V5版】データセットテンプレートID</t>
  </si>
  <si>
    <t>【V2版】データセットテンプレート名</t>
  </si>
  <si>
    <t>【V2版】データセットテンプレートID</t>
  </si>
  <si>
    <t>日本電子</t>
    <rPh sb="0" eb="4">
      <t>ニホンデンシ</t>
    </rPh>
    <phoneticPr fontId="2"/>
  </si>
  <si>
    <t>JEOL</t>
    <phoneticPr fontId="2"/>
  </si>
  <si>
    <t>.csvファイル 　（数値データ）
.pngファイル　  （スペクトル図）
metadata.json　メタデータ（json形式）
metadata.csv　 メタデータ（csv形式）</t>
    <rPh sb="11" eb="13">
      <t>スウチ</t>
    </rPh>
    <phoneticPr fontId="2"/>
  </si>
  <si>
    <t>.csvファイル 　（数値データ）
.pngファイル　  （スペクトル図）
metadata.json　メタデータ（json形式）
metadata.csv　 メタデータ（csv形式）</t>
  </si>
  <si>
    <t>分光・表面分析</t>
    <rPh sb="3" eb="7">
      <t>ヒョウメンブンセキ</t>
    </rPh>
    <phoneticPr fontId="2"/>
  </si>
  <si>
    <t>電子顕微鏡</t>
  </si>
  <si>
    <t>SEM画像ファイル（jpgなど）をjpgとして出力します．また.txtファイルのヘッダーからメタデータ（.json形式および.csv形式）を出力します．
SEM画像ファイルや測定情報の管理を簡単に行うことができます．</t>
  </si>
  <si>
    <t>その他分析装置</t>
  </si>
  <si>
    <t>Hitachi High-Tech</t>
    <phoneticPr fontId="2"/>
  </si>
  <si>
    <t>.csvファイル 　（数値データ）
.csvファイル 　（ピークリストデータ）
.pngファイル　  （スペクトル図）
.htmlファイル　（スペクトル図）
metadata.json　メタデータ（json形式）
metadata.csv　 メタデータ（csv形式）</t>
    <rPh sb="11" eb="13">
      <t>スウチ</t>
    </rPh>
    <rPh sb="76" eb="77">
      <t>ズ</t>
    </rPh>
    <phoneticPr fontId="2"/>
  </si>
  <si>
    <t>.TXTファイル （スペクトル/測定条件）</t>
  </si>
  <si>
    <t>蛍光スペクトル（.TXTファイル）から数値データ部およびスペクトルデータの可視化を実施します．また.TXTからメタデータ（.json形式および.csv形式）を出力します．</t>
  </si>
  <si>
    <t>日本分光</t>
    <phoneticPr fontId="2"/>
  </si>
  <si>
    <t>JASCO</t>
    <phoneticPr fontId="2"/>
  </si>
  <si>
    <t>.csvファイル 　（数値データ）
.pngファイル　  （計測図）
metadata.json　メタデータ（json形式）
metadata.csv　 メタデータ（csv形式）</t>
  </si>
  <si>
    <t>日本電子</t>
    <rPh sb="0" eb="2">
      <t>ニホン</t>
    </rPh>
    <rPh sb="2" eb="4">
      <t>デンシ</t>
    </rPh>
    <phoneticPr fontId="2"/>
  </si>
  <si>
    <t>JEOL</t>
  </si>
  <si>
    <t>.csvファイル 　（数値データ）
.pngファイル　  （スペクトル図）
.pngファイル 　（Depthプロファイル）
metadata.json　メタデータ（json形式）
metadata.csv　 メタデータ（csv形式）</t>
  </si>
  <si>
    <t>.csvファイル 　（数値データ）
.pngファイル　  （スペクトル図）
.pngファイル　  （Peak Fitting図）
.csvファイル （Fitting パラメータ）
metadata.json　メタデータ（json形式）
metadata.csv　 メタデータ（csv形式）</t>
    <phoneticPr fontId="2"/>
  </si>
  <si>
    <t>BIC-Fitting版</t>
  </si>
  <si>
    <t>分光・表面分析</t>
  </si>
  <si>
    <t>日本電子</t>
    <phoneticPr fontId="2"/>
  </si>
  <si>
    <t>.cndファイル　（測定条件ファイル）
(.bmpファイル　（撮影画像ファイル）)</t>
  </si>
  <si>
    <t>.pngファイル　  （撮影画像データ）
metadata.json　メタデータ（json形式）
metadata.csv　 メタデータ（csv形式）</t>
  </si>
  <si>
    <t>EPMAファイルから画像ファイル（.bmp）を出力し、.pngへの可視化を実施します．また測定条件ファイル(.cnd)からメタデータ（.json形式および.csv形式）を出力します．</t>
  </si>
  <si>
    <t>.Aフォルダーのzip化　（測定条件ファイル）</t>
  </si>
  <si>
    <t>オージェ電子分光装置の（.Aを.zipファイル化）から数値データ部およびスペクトルデータの可視化を実施します．また測定条件ファイル(.zip)からメタデータ（.json形式および.csv形式）を出力します．</t>
  </si>
  <si>
    <t>運用版</t>
  </si>
  <si>
    <t>島津製作所</t>
  </si>
  <si>
    <t>.txtファイル　（スペクトル/測定条件）</t>
  </si>
  <si>
    <t>JCAMP-DX(.txtファイル)から数値データ部およびスペクトルデータならびにスペクトルデータの可視化を実施します．また.txtファイルからメタデータ（.json形式および.csv形式）を出力します．</t>
  </si>
  <si>
    <t>日本電子</t>
  </si>
  <si>
    <t>.jpgファイル　（SEM画像）
metadata.json　メタデータ（json形式）
metadata.csv　 メタデータ（csv形式）</t>
  </si>
  <si>
    <t>SEM版</t>
  </si>
  <si>
    <t>Hitachi High-Tech</t>
  </si>
  <si>
    <t>.jpgファイル　（撮影画像）
metadata.json　メタデータ（json形式）
metadata.csv　 メタデータ（csv形式）</t>
  </si>
  <si>
    <t>.csvファイル 　（数値データ）
.pngファイル　  （スペクトル図/撮影画像）
metadata.json　メタデータ（json形式）
metadata.csv　 メタデータ（csv形式）</t>
  </si>
  <si>
    <t>.dm3/4ファイル （画像ファイル/測定条件）</t>
  </si>
  <si>
    <t>.dm3/4ファイル （スペクトル/測定条件）</t>
  </si>
  <si>
    <t>.jpgファイル　  （TEM/STEM/Diffraction画像）
.tifファイル　   （TEM高解像度画像）
.csvファイル 　（数値データ）
.pngファイル　  （スペクトル図）
metadata.json　メタデータ（json形式）
metadata.csv　 メタデータ（csv形式）</t>
  </si>
  <si>
    <t>分析試料作製・前処理</t>
  </si>
  <si>
    <t>FEI</t>
  </si>
  <si>
    <t>.jpgファイル　  （TEM/STEM画像）
metadata.json　メタデータ（json形式）
metadata.csv　 メタデータ（csv形式）</t>
    <rPh sb="20" eb="22">
      <t>ガゾウ</t>
    </rPh>
    <phoneticPr fontId="2"/>
  </si>
  <si>
    <t>Gatan</t>
    <phoneticPr fontId="2"/>
  </si>
  <si>
    <t>複合ビーム加工観察装置(.txtファイル)からメタデータ（.json形式および.csv形式）を出力します．また、同時にアップロードした加工状態のSEM画像ファイル（.bmp）等も一緒に管理を簡単に行うことができます．</t>
  </si>
  <si>
    <t>JEM-9320FIB</t>
  </si>
  <si>
    <t>リソグラフィ</t>
  </si>
  <si>
    <t>.xlsxファイル（PDL様式）
・構造化は行いませんが、プロセスにかかるSEM画像、光学顕微鏡像などをアップロードすることは可能</t>
    <rPh sb="13" eb="15">
      <t>ヨウシキ</t>
    </rPh>
    <rPh sb="18" eb="21">
      <t>コウゾウカ</t>
    </rPh>
    <rPh sb="22" eb="23">
      <t>オコナ</t>
    </rPh>
    <rPh sb="40" eb="42">
      <t>ガゾウ</t>
    </rPh>
    <rPh sb="43" eb="48">
      <t>コウガクケンビキョウ</t>
    </rPh>
    <rPh sb="48" eb="49">
      <t>ゾウ</t>
    </rPh>
    <rPh sb="63" eb="65">
      <t>カノウ</t>
    </rPh>
    <phoneticPr fontId="2"/>
  </si>
  <si>
    <t>metadata.json　メタデータ（json形式）
metadata.csv　 メタデータ（csv形式）</t>
    <phoneticPr fontId="2"/>
  </si>
  <si>
    <t>PDLファイルから微細加工のプロセスメタデータ（.json形式および.csv形式）を出力します．
また、同時にアップロードした加工状態のSEM画像ファイル等も一緒に管理を簡単に行うことができます．</t>
    <rPh sb="9" eb="13">
      <t>ビサイカコウ</t>
    </rPh>
    <rPh sb="52" eb="54">
      <t>ドウジ</t>
    </rPh>
    <rPh sb="63" eb="65">
      <t>カコウ</t>
    </rPh>
    <rPh sb="65" eb="67">
      <t>ジョウタイ</t>
    </rPh>
    <rPh sb="77" eb="78">
      <t>ナド</t>
    </rPh>
    <rPh sb="79" eb="81">
      <t>イッショ</t>
    </rPh>
    <rPh sb="82" eb="84">
      <t>カンリ</t>
    </rPh>
    <rPh sb="85" eb="87">
      <t>カンタン</t>
    </rPh>
    <rPh sb="88" eb="89">
      <t>オコナ</t>
    </rPh>
    <phoneticPr fontId="2"/>
  </si>
  <si>
    <t>成膜装置</t>
  </si>
  <si>
    <t>サムコ</t>
    <phoneticPr fontId="2"/>
  </si>
  <si>
    <t>AD-230LP</t>
    <phoneticPr fontId="2"/>
  </si>
  <si>
    <t>表面処理・洗浄</t>
    <rPh sb="0" eb="4">
      <t>ヒョウメンショリ</t>
    </rPh>
    <rPh sb="5" eb="7">
      <t>センジョウ</t>
    </rPh>
    <phoneticPr fontId="2"/>
  </si>
  <si>
    <t>膜加工・エッチング</t>
  </si>
  <si>
    <t>日立ハイテク</t>
  </si>
  <si>
    <t>Dicing Saw</t>
    <phoneticPr fontId="2"/>
  </si>
  <si>
    <t xml:space="preserve">組立・パッケージング </t>
  </si>
  <si>
    <t>.bcfファイル　（スペクトル/測定条件）</t>
  </si>
  <si>
    <t>Bruker-EDS版</t>
    <phoneticPr fontId="2"/>
  </si>
  <si>
    <t>.emdファイル　(スペクトル/測定条件)
添付tiff NG</t>
  </si>
  <si>
    <t>Velox-EDS版</t>
    <phoneticPr fontId="2"/>
  </si>
  <si>
    <r>
      <t xml:space="preserve">大分類（第1）
</t>
    </r>
    <r>
      <rPr>
        <b/>
        <sz val="10"/>
        <color theme="1"/>
        <rFont val="メイリオ"/>
        <family val="2"/>
        <charset val="128"/>
      </rPr>
      <t>（必須）</t>
    </r>
    <rPh sb="0" eb="1">
      <t>ダイ</t>
    </rPh>
    <rPh sb="1" eb="3">
      <t>ブンルイ</t>
    </rPh>
    <rPh sb="4" eb="5">
      <t>ダイ</t>
    </rPh>
    <phoneticPr fontId="2"/>
  </si>
  <si>
    <t>【V6版】データセットテンプレート名</t>
  </si>
  <si>
    <t>SUSS</t>
    <phoneticPr fontId="2"/>
  </si>
  <si>
    <t>SPP Technologies</t>
    <phoneticPr fontId="2"/>
  </si>
  <si>
    <t>Ulvac</t>
    <phoneticPr fontId="2"/>
  </si>
  <si>
    <t>FIB</t>
  </si>
  <si>
    <t>JEM-ARM200F</t>
    <phoneticPr fontId="2"/>
  </si>
  <si>
    <t>集束イオンビーム加工装置</t>
    <rPh sb="0" eb="2">
      <t>シュウソク</t>
    </rPh>
    <rPh sb="8" eb="10">
      <t>カコウ</t>
    </rPh>
    <rPh sb="10" eb="12">
      <t>ソウチ</t>
    </rPh>
    <phoneticPr fontId="2"/>
  </si>
  <si>
    <t>gatanフォーマットファイル（.dm3/.dm4）からTEM/STEM/Diffraction画像をjpgとして出力します．またgatanフォーマットから選定メタデータ（.json形式および.csv形式）を出力します．
TEM画像ファイルや測定情報の管理を簡単に行うことができます．</t>
  </si>
  <si>
    <t>.jpgファイル　  （TEM画像）
metadata.json　メタデータ（json形式）
metadata.csv　 メタデータ（csv形式）</t>
    <rPh sb="15" eb="17">
      <t>ガゾウ</t>
    </rPh>
    <phoneticPr fontId="2"/>
  </si>
  <si>
    <t>Gatan</t>
  </si>
  <si>
    <t>最新作業日：2024/06/17</t>
  </si>
  <si>
    <t>Gatanフォーマット（.dm4ファイル）から数値データ部およびEELSスペクトルデータの可視化を実施します．また.dm4ファイルから選定メタデータ（.json形式および.csv形式）を出力します．</t>
  </si>
  <si>
    <t>TEM画像ファイル（.bmpなど）をjpgとして出力します．また.txtファイルのヘッダーからメタデータ（.json形式および.csv形式）を出力します．
TEM画像ファイルや測定情報の管理を簡単に行うことができます．</t>
  </si>
  <si>
    <t>PDLファイルから微細加工のプロセスメタデータ（.json形式および.csv形式）を出力します．
また、同時にアップロードした加工状態のSEM画像ファイル等も一緒に管理を簡単に行うことができます．</t>
  </si>
  <si>
    <t>X線光電子分光装置</t>
    <phoneticPr fontId="2"/>
  </si>
  <si>
    <t>Mask aligner</t>
    <phoneticPr fontId="2"/>
  </si>
  <si>
    <t>MA-6</t>
    <phoneticPr fontId="2"/>
  </si>
  <si>
    <t>プラズマCVD装置</t>
    <phoneticPr fontId="2"/>
  </si>
  <si>
    <t>レーザー描画装置</t>
    <phoneticPr fontId="2"/>
  </si>
  <si>
    <t>アルバック</t>
    <phoneticPr fontId="2"/>
  </si>
  <si>
    <t>原子層堆積装置</t>
    <phoneticPr fontId="2"/>
  </si>
  <si>
    <t>Sputtering system</t>
    <phoneticPr fontId="2"/>
  </si>
  <si>
    <t>マスクアライナ</t>
    <phoneticPr fontId="2"/>
  </si>
  <si>
    <t>JEM-ARM200F</t>
  </si>
  <si>
    <t>X-ray photoelectron spectrometer</t>
    <phoneticPr fontId="2"/>
  </si>
  <si>
    <t>.txtファイル（測定データ/測定条件）</t>
  </si>
  <si>
    <t>EELS版</t>
    <rPh sb="4" eb="5">
      <t>バン</t>
    </rPh>
    <phoneticPr fontId="2"/>
  </si>
  <si>
    <t>ガタン</t>
  </si>
  <si>
    <t>.zipファイル　（プロセスデータ/測定条件）</t>
  </si>
  <si>
    <t>ALDプロセスデータ（.zipファイル）から数値データ部の構造化を実施します．また.zipファイルのヘッダーからメタデータ（.json形式および.csv形式）を出力します．</t>
  </si>
  <si>
    <t>SHIMADZU</t>
  </si>
  <si>
    <t>.nplファイル　（VAMAS形式の出力ファイル/測定条件）</t>
  </si>
  <si>
    <t>.jpgファイル　  （SEM画像）
metadata.json　メタデータ（json形式）
metadata.csv　 メタデータ（csv形式）</t>
    <rPh sb="15" eb="17">
      <t>ガゾウ</t>
    </rPh>
    <phoneticPr fontId="2"/>
  </si>
  <si>
    <t>HK-101</t>
    <phoneticPr fontId="2"/>
  </si>
  <si>
    <t>ダブル球面収差補正走査透過型電子顕微鏡</t>
    <rPh sb="3" eb="5">
      <t>キュウメン</t>
    </rPh>
    <rPh sb="9" eb="11">
      <t>ソウサ</t>
    </rPh>
    <rPh sb="13" eb="14">
      <t>ガタ</t>
    </rPh>
    <phoneticPr fontId="2"/>
  </si>
  <si>
    <t>Double Cs-corrected scanning transmission electron microscope</t>
    <phoneticPr fontId="2"/>
  </si>
  <si>
    <t>日本FEI</t>
    <rPh sb="0" eb="2">
      <t>ニホン</t>
    </rPh>
    <phoneticPr fontId="2"/>
  </si>
  <si>
    <t>Titan3 G2 60-300</t>
    <phoneticPr fontId="2"/>
  </si>
  <si>
    <t>gatanフォーマットファイル（.dm3/.dm4）からTEM/STEM/Diffraction画像をjpgとして出力します．またgatanフォーマットから選定メタデータ（.json形式および.csv形式）を出力します．
その他、TEM画像ファイル(bmpやjpg)や測定情報の一緒に管理することを簡単に行うことができます．</t>
  </si>
  <si>
    <t>TEM版</t>
    <rPh sb="3" eb="4">
      <t>バン</t>
    </rPh>
    <phoneticPr fontId="2"/>
  </si>
  <si>
    <t>ARIM-R6_HK-101_TEM_20241121</t>
  </si>
  <si>
    <t>ARIM-R5_HK-101_TEM_20240313</t>
  </si>
  <si>
    <t>ARIM_HK-101_TEM_20230316</t>
    <phoneticPr fontId="2"/>
  </si>
  <si>
    <t>Titan3 G2 60-300</t>
  </si>
  <si>
    <t>ARIM-R6_HK-101_EELS_20241129</t>
  </si>
  <si>
    <t>ARIM-R5_HK-101_EELS_20240313</t>
  </si>
  <si>
    <t>ARIM_HK-101_EELS_20230316</t>
    <phoneticPr fontId="2"/>
  </si>
  <si>
    <t>EDSファイル(.emd)から数値データ部およびEDSスペクトルデータの可視化を実施します．また.emdファイルから選定メタデータ（.json形式および.csv形式）を出力します．</t>
  </si>
  <si>
    <t>ARIM-R6_HK-101_Velox-EDS_20241204</t>
  </si>
  <si>
    <t>ARIM-R5_HK-101_Velox-EDS_20240315</t>
  </si>
  <si>
    <t>ARIM_HK-101_Velox_20230901</t>
    <phoneticPr fontId="2"/>
  </si>
  <si>
    <t>EDSファイル(.bcf)から数値データ部およびEDSスペクトルデータの可視化を実施します．また.bcfファイルから選定メタデータ（.json形式および.csv形式）を出力します．</t>
  </si>
  <si>
    <t>ARIM-R6_HK-101_Bruker-EDS_20250109</t>
  </si>
  <si>
    <t>ARIM-R5_HK-101_Bruker-EDS_20240309</t>
  </si>
  <si>
    <t>ARIM_HK-101_EDS_20230825</t>
    <phoneticPr fontId="2"/>
  </si>
  <si>
    <t>.emdファイル　(スペクトル/測定条件)</t>
  </si>
  <si>
    <t>Veloxフォーマットファイル（.emd）からTEM/STEM/Diffraction画像をjpgとして出力します．またemdフォーマットから選定メタデータ（.json形式および.csv形式）を出力します．
TEM画像ファイルや測定情報の管理を簡単に行うことができます．</t>
  </si>
  <si>
    <t>Velox-TEM-STEM版</t>
  </si>
  <si>
    <t>ARIM-R6_HK-101_Velox-TEM-STEM_20241202</t>
  </si>
  <si>
    <t>ARIM-R5_HK-101_Velox-TEM-STEM_20240705</t>
  </si>
  <si>
    <t>.emi, .serファイル（撮影情報ファイル）</t>
  </si>
  <si>
    <t>日本FEI撮影情報ファイル（.emi/.ser）から数値データ部およびEELSスペクトルデータの可視化を実施します．また.emiファイルから選定メタデータ（.json形式および.csv形式）を出力します．</t>
  </si>
  <si>
    <t>EELS-SI測定版</t>
    <phoneticPr fontId="2"/>
  </si>
  <si>
    <t>エラー多発のためスキップ</t>
  </si>
  <si>
    <t>ARIM_HK-101_EELS-SI_20230901-02</t>
    <phoneticPr fontId="2"/>
  </si>
  <si>
    <t>HK-102</t>
  </si>
  <si>
    <t>電界放射型分析電子顕微鏡</t>
  </si>
  <si>
    <t>Analytical FEG-TEM</t>
  </si>
  <si>
    <t>JEM-2010F</t>
  </si>
  <si>
    <t>ARIM-R6_HK-102_TEM-HAADF_20250121</t>
  </si>
  <si>
    <t>HK-103</t>
    <phoneticPr fontId="2"/>
  </si>
  <si>
    <t>マルチビーム超高圧電子顕微鏡</t>
    <phoneticPr fontId="2"/>
  </si>
  <si>
    <t>Multi-Beam HVEM</t>
  </si>
  <si>
    <t>ARM-1300</t>
  </si>
  <si>
    <t>ARIM-R6_HK-103_TEM_20241121</t>
  </si>
  <si>
    <t>ARIM-R5_HK-103_TEM_20240313</t>
  </si>
  <si>
    <t>ARIM_HK-103_TEM_20230317</t>
    <phoneticPr fontId="2"/>
  </si>
  <si>
    <t>HK-104</t>
  </si>
  <si>
    <t>精密イオン研磨装置</t>
    <phoneticPr fontId="2"/>
  </si>
  <si>
    <t>PIPS</t>
  </si>
  <si>
    <t>PIPS　Model 691</t>
  </si>
  <si>
    <t>R5より登録解除</t>
    <rPh sb="4" eb="8">
      <t>トウロクカイジョ</t>
    </rPh>
    <phoneticPr fontId="2"/>
  </si>
  <si>
    <t>HK-105</t>
    <phoneticPr fontId="2"/>
  </si>
  <si>
    <t>.bmpファイル（画像ファイル）
.txtファイル (測定条件)</t>
  </si>
  <si>
    <t>ARIM-R6_HK-105_20241120</t>
  </si>
  <si>
    <t>ARIM-R5_HK-105_20240312</t>
  </si>
  <si>
    <t>ARIM_HK-105_20230120</t>
    <phoneticPr fontId="2"/>
  </si>
  <si>
    <t>HK-106</t>
    <phoneticPr fontId="2"/>
  </si>
  <si>
    <t>電界放射型走査電子顕微鏡</t>
    <rPh sb="0" eb="2">
      <t>デンカイ</t>
    </rPh>
    <rPh sb="2" eb="4">
      <t>ホウシャ</t>
    </rPh>
    <rPh sb="4" eb="5">
      <t>ガタ</t>
    </rPh>
    <rPh sb="5" eb="7">
      <t>ソウサ</t>
    </rPh>
    <rPh sb="7" eb="9">
      <t>デンシ</t>
    </rPh>
    <rPh sb="9" eb="12">
      <t>ケンビキョウ</t>
    </rPh>
    <phoneticPr fontId="2"/>
  </si>
  <si>
    <t>Analytical FEG-SEM</t>
  </si>
  <si>
    <t>JSM-7001FA</t>
  </si>
  <si>
    <t>SEM画像ファイル（.bmpなど）をjpgとして出力します．また.txtファイルのヘッダーからメタデータ（.json形式および.csv形式）を出力します．
SEM画像ファイルや測定情報の管理を簡単に行うことができます．</t>
  </si>
  <si>
    <t>ARIM-R6_HK-106_20241218</t>
  </si>
  <si>
    <t>ARIM-R5_HK-106_20240313</t>
  </si>
  <si>
    <t>ARIM_HK-106_20230120</t>
    <phoneticPr fontId="2"/>
  </si>
  <si>
    <t>HK-107</t>
    <phoneticPr fontId="2"/>
  </si>
  <si>
    <t>量子・電子制御ナノマテリアル顕微物性測定装置</t>
    <phoneticPr fontId="2"/>
  </si>
  <si>
    <t xml:space="preserve">
</t>
    <phoneticPr fontId="2"/>
  </si>
  <si>
    <t>TEM版</t>
    <phoneticPr fontId="2"/>
  </si>
  <si>
    <t>ARIM-R6_HK-107_TEM_20241121</t>
  </si>
  <si>
    <t>ARIM-R5_HK-107_TEM_20240313</t>
  </si>
  <si>
    <t>ARIM_HK-107_TEM_20230410</t>
    <phoneticPr fontId="2"/>
  </si>
  <si>
    <t>.tifファイル（撮影画像ファイル）
.txtファイル (測定条件)</t>
  </si>
  <si>
    <t>SEM画像ファイル（.tifなど）をjpgとして出力します．また.txtファイルのヘッダーからメタデータ（.json形式および.csv形式）を出力します．
SEM画像ファイルや測定情報の管理を簡単に行うことができます．</t>
  </si>
  <si>
    <t>JEOL-STEM版</t>
  </si>
  <si>
    <t>ARIM-R6_HK-107_JEOL-STEM_20241218</t>
  </si>
  <si>
    <t>ARIM-R5_HK-107_JEOL-STEM_20240705</t>
  </si>
  <si>
    <t>HK-201</t>
    <phoneticPr fontId="2"/>
  </si>
  <si>
    <t>X線光電子分光装置</t>
    <rPh sb="1" eb="2">
      <t>セン</t>
    </rPh>
    <rPh sb="2" eb="9">
      <t>コウデンシブンコウソウチ</t>
    </rPh>
    <phoneticPr fontId="2"/>
  </si>
  <si>
    <t>X-ray photoelectron spectroscope</t>
    <phoneticPr fontId="2"/>
  </si>
  <si>
    <t>JPS-9200</t>
  </si>
  <si>
    <t>.nplファイル　（VAMAS形式の出力ファイル/測定条件）
添付txt OK</t>
  </si>
  <si>
    <t>XPSスペクトル（.nplファイル）から数値データ部およびXPSスペクトルデータの可視化を実施します．また.nplファイルのヘッダーからメタデータ（.json形式および.csv形式）を出力します．</t>
    <rPh sb="20" eb="22">
      <t>スウチ</t>
    </rPh>
    <rPh sb="25" eb="26">
      <t>ブ</t>
    </rPh>
    <rPh sb="79" eb="81">
      <t>ケイシキ</t>
    </rPh>
    <rPh sb="88" eb="90">
      <t>ケイシキ</t>
    </rPh>
    <phoneticPr fontId="2"/>
  </si>
  <si>
    <t>ARIM-R5_HK-201_20240311</t>
  </si>
  <si>
    <t>ARIM_HK-201_20230518</t>
    <phoneticPr fontId="2"/>
  </si>
  <si>
    <t>.nplファイル　（VAMAS形式の出力ファイル/測定条件）
.txtファイル　（スペクトル情報）</t>
  </si>
  <si>
    <t>XPSスペクトル（.nplファイル）から数値データ部およびXPSスペクトルデータならびにDepthプロファイルの可視化を実施します．また.nplファイルのヘッダーからメタデータ（.json形式および.csv形式）を出力します．</t>
  </si>
  <si>
    <t>Depth版</t>
    <phoneticPr fontId="2"/>
  </si>
  <si>
    <t>ARIM-R6_HK-201_Depth_20241125</t>
  </si>
  <si>
    <t>ARIM-R5_HK-201_Depth_20240311</t>
  </si>
  <si>
    <t>ARIM_HK-201_Depth_20230930</t>
    <phoneticPr fontId="2"/>
  </si>
  <si>
    <t>.nplファイル　（VAMAS形式の出力ファイル/測定条件）</t>
    <rPh sb="25" eb="29">
      <t>ソクテイジョウケン</t>
    </rPh>
    <phoneticPr fontId="2"/>
  </si>
  <si>
    <t>XPSスペクトル（.nplファイル）から数値データ部およびXPSスペクトルデータの可視化を実施します．また.nplファイルのヘッダーからメタデータ（.json形式および.csv形式）を出力します．続いて出力された化学種ごとの数値データ（csv）に対してBIC-Fiitng法によるピーク分離、ピーク解析を行い、その結果を出力します。</t>
  </si>
  <si>
    <t>ARIM-R6_HK-201_BIC-Fitting_20241125</t>
  </si>
  <si>
    <t>ARIM-R5_HK-201_BIC-Fitting_20240314</t>
  </si>
  <si>
    <t>ARIM_HK-201_BIC-Fitting_20231130</t>
  </si>
  <si>
    <t>HK-202</t>
    <phoneticPr fontId="2"/>
  </si>
  <si>
    <t>オージェ電子分光装置</t>
    <rPh sb="4" eb="10">
      <t>デンシブンコウソウチ</t>
    </rPh>
    <phoneticPr fontId="2"/>
  </si>
  <si>
    <t>Auger electron spectroscope</t>
  </si>
  <si>
    <t>JAMP-9500F</t>
  </si>
  <si>
    <t>ARIM-R6_HK-202_20241114</t>
  </si>
  <si>
    <t>ARIM-R5_HK-202_20240319</t>
  </si>
  <si>
    <t>ARIM_HK-202_20230210</t>
    <phoneticPr fontId="2"/>
  </si>
  <si>
    <t>ARIM-R6_HK-202_SEM_20241218</t>
  </si>
  <si>
    <t>ARIM-R5_HK-202_SEM_20240703</t>
  </si>
  <si>
    <t>HK-202</t>
  </si>
  <si>
    <t>.h5ファイル（測定条件ファイル）</t>
  </si>
  <si>
    <t xml:space="preserve">
.pngファイル　  （スペクトル図）
metadata.json　メタデータ（json形式）
metadata.csv　 メタデータ（csv形式）</t>
  </si>
  <si>
    <t>オージェ電子分光装置（日本電子 JAMP-9500F）のEDSDデータについて，データ構造化（数値csvファイル，メタデータ）を実施します．.h5ファイルは先に.edaxh5ファイルから分割された.h5である必要があります．</t>
  </si>
  <si>
    <t>EBSD版</t>
  </si>
  <si>
    <t>ARIM-R6_HK-202_EBSD_20250219</t>
  </si>
  <si>
    <t>HK-301</t>
    <phoneticPr fontId="2"/>
  </si>
  <si>
    <t>環境セル対応透過電子顕微鏡</t>
    <rPh sb="6" eb="13">
      <t>トウカデ</t>
    </rPh>
    <phoneticPr fontId="2"/>
  </si>
  <si>
    <t>Transmission electron microscope for Environmental cell (E-TEM)</t>
  </si>
  <si>
    <t>JEM-2010</t>
  </si>
  <si>
    <t>ARIM-R6_HK-301_TEM_20241121</t>
  </si>
  <si>
    <t>ARIM-R5_HK-301_TEM_20240313</t>
  </si>
  <si>
    <t>ARIM_HK-301_TEM_20230317</t>
    <phoneticPr fontId="2"/>
  </si>
  <si>
    <t>HK-302</t>
  </si>
  <si>
    <t>電界放出形走査電子顕微鏡</t>
    <rPh sb="3" eb="4">
      <t>シュテゥ</t>
    </rPh>
    <rPh sb="4" eb="5">
      <t>ガタ</t>
    </rPh>
    <phoneticPr fontId="2"/>
  </si>
  <si>
    <t>Field-emission scanning electron microscope (FE-SEM)</t>
    <phoneticPr fontId="2"/>
  </si>
  <si>
    <t xml:space="preserve">JSM-6500F  </t>
  </si>
  <si>
    <t>ARIM-R6_HK-302_20241218</t>
  </si>
  <si>
    <t>ARIM-R5_HK-302_20240313</t>
  </si>
  <si>
    <t>ARIM_HK-302_20230120</t>
    <phoneticPr fontId="2"/>
  </si>
  <si>
    <t>HK-303</t>
  </si>
  <si>
    <t>電界放出形電子プローブマイクロアナライザー</t>
    <rPh sb="2" eb="3">
      <t>セn</t>
    </rPh>
    <rPh sb="5" eb="7">
      <t>デンセィ</t>
    </rPh>
    <phoneticPr fontId="2"/>
  </si>
  <si>
    <t>Field emission electron probe micro analyzer (FE-EPMA)</t>
  </si>
  <si>
    <t>JXA-8530F</t>
  </si>
  <si>
    <t xml:space="preserve">EPMA測定のうち、SEM画像ファイル（.tifなど）をjpgとして出力します．また.txtファイルのヘッダーからメタデータ（.json形式および.csv形式）を出力します．
</t>
  </si>
  <si>
    <t>ARIM-R6_HK-303_20241218</t>
  </si>
  <si>
    <t>ARIM-R5_HK-303_20240313</t>
  </si>
  <si>
    <t>ARIM_HK-303_20230329-02</t>
    <phoneticPr fontId="2"/>
  </si>
  <si>
    <t>WDS-Mapping版</t>
  </si>
  <si>
    <t>ARIM-R6_HK-303_MAP_20250314</t>
  </si>
  <si>
    <t>HK-304</t>
  </si>
  <si>
    <t>集束イオンビーム加工・観察装置</t>
    <rPh sb="0" eb="2">
      <t>シュウソク</t>
    </rPh>
    <phoneticPr fontId="2"/>
  </si>
  <si>
    <t>Focused Ion Beam and Scanning Electron Microscope system(FIB-SEM)</t>
    <phoneticPr fontId="2"/>
  </si>
  <si>
    <t>JIB-4600F/HKD</t>
  </si>
  <si>
    <t>.tifファイル（撮影画像ファイル）
.bmpファイル（撮影画像ファイル）
.txtファイル (測定条件)</t>
  </si>
  <si>
    <t>ARIM-R6_HK-304_20241120</t>
  </si>
  <si>
    <t>ARIM-R5_HK-304_20240312</t>
  </si>
  <si>
    <t>ARIM_HK-304_20230120</t>
    <phoneticPr fontId="2"/>
  </si>
  <si>
    <t>HK-305</t>
  </si>
  <si>
    <t>ショットキー電界放出形走査電子顕微鏡</t>
  </si>
  <si>
    <t>Schottky Field Emission Scanning Electron Microscope (FE-SEM)</t>
  </si>
  <si>
    <t>JSM-7200F</t>
  </si>
  <si>
    <t>ARIM-R6_HK-305_20250314</t>
  </si>
  <si>
    <t>HK-401</t>
    <phoneticPr fontId="2"/>
  </si>
  <si>
    <t>収差補正走査型透過電子顕微鏡</t>
    <phoneticPr fontId="2"/>
  </si>
  <si>
    <t>Cs-corrected scanning transmission electron microscope</t>
    <phoneticPr fontId="2"/>
  </si>
  <si>
    <t>ARIM-R6_HK-401_TEM_20241121</t>
  </si>
  <si>
    <t>ARIM-R5_HK-401_TEM_20240313</t>
  </si>
  <si>
    <t>ARIM_HK-401_TEM_20230317</t>
    <phoneticPr fontId="2"/>
  </si>
  <si>
    <t>ARIM-R6_HK-401_EELS_20241129</t>
  </si>
  <si>
    <t>ARIM-R5_HK-401_EELS_20240313</t>
  </si>
  <si>
    <t>ARIM_HK-401_EELS_20230322</t>
    <phoneticPr fontId="2"/>
  </si>
  <si>
    <t>HK-402</t>
  </si>
  <si>
    <t>走査型透過電子顕微鏡</t>
    <rPh sb="0" eb="3">
      <t>ソウサガタ</t>
    </rPh>
    <rPh sb="3" eb="5">
      <t>トウカ</t>
    </rPh>
    <rPh sb="5" eb="7">
      <t>デンシ</t>
    </rPh>
    <rPh sb="7" eb="10">
      <t>ケンビキョウ</t>
    </rPh>
    <phoneticPr fontId="2"/>
  </si>
  <si>
    <t>Scanning transmission electron microscope</t>
    <phoneticPr fontId="2"/>
  </si>
  <si>
    <t>日立ハイテク</t>
    <rPh sb="0" eb="2">
      <t>ヒタチ</t>
    </rPh>
    <phoneticPr fontId="2"/>
  </si>
  <si>
    <t>HD-2000</t>
  </si>
  <si>
    <t>.bmpファイル　（撮影情報ファイル）
.txtファイル　　（測定条件）
セットじゃないとエラー起きる</t>
  </si>
  <si>
    <t>ARIM-R6_HK-402_20241128</t>
  </si>
  <si>
    <t>ARIM-R5_HK-402_20240319</t>
  </si>
  <si>
    <t>ARIM_HK-402_20230116</t>
    <phoneticPr fontId="2"/>
  </si>
  <si>
    <t>Scanning transmission electron microscope</t>
  </si>
  <si>
    <t>画像ファイルのみ
またはquantitative_value.txt</t>
  </si>
  <si>
    <t>EDXファイル(quantitative_value.txt)から数値データ部およびEDXスペクトルデータの可視化を実施します．またquantitative_value.txtファイルから選定メタデータ（.json形式および.csv形式）を出力します．</t>
  </si>
  <si>
    <t>EDXGenesis版</t>
  </si>
  <si>
    <t>ARIM-R6_HK-402_EDXGenesis_20250314</t>
  </si>
  <si>
    <t>HK-403</t>
  </si>
  <si>
    <t>集束イオンビーム加工装置</t>
    <phoneticPr fontId="2"/>
  </si>
  <si>
    <t>Focused Ion Beam system</t>
    <phoneticPr fontId="2"/>
  </si>
  <si>
    <t>FB-2100</t>
    <phoneticPr fontId="2"/>
  </si>
  <si>
    <t>.tifファイル　（画像/測定条件）</t>
  </si>
  <si>
    <t>SEM装置(.tifファイル)からメタデータ（.json形式および.csv形式）を出力します．また、同時にアップロードした加工状態のSEM画像ファイル等も一緒に管理を簡単に行うことができます．</t>
  </si>
  <si>
    <t>ARIM-R6_HK-403_20241119</t>
  </si>
  <si>
    <t>ARIM-R5_HK-403_20240312</t>
  </si>
  <si>
    <t>ARIM_HK-403_20230228</t>
    <phoneticPr fontId="2"/>
  </si>
  <si>
    <t>HK-404</t>
  </si>
  <si>
    <t>超高分解能電界放出形走査電子顕微鏡</t>
    <phoneticPr fontId="2"/>
  </si>
  <si>
    <t>High resolution Field-emission scanning electron microscope</t>
    <phoneticPr fontId="2"/>
  </si>
  <si>
    <t>Regulus8230</t>
  </si>
  <si>
    <t>.jpg, .bmpファイル　（画像ファイル）
.txtファイル　（測定条件）</t>
  </si>
  <si>
    <t>ARIM-R6_HK-404_20241212</t>
  </si>
  <si>
    <t>ARIM-R5_HK-404_20240313</t>
  </si>
  <si>
    <t>ARIM_HK-404_20230116</t>
    <phoneticPr fontId="2"/>
  </si>
  <si>
    <t>Regulus8230</t>
    <phoneticPr fontId="2"/>
  </si>
  <si>
    <t>Bruker-EDS版</t>
    <rPh sb="10" eb="11">
      <t>バン</t>
    </rPh>
    <phoneticPr fontId="2"/>
  </si>
  <si>
    <t>ARIM-R6_HK-404_Bruker-EDS_20250109</t>
  </si>
  <si>
    <t>ARIM-R5_HK-404_Bruker-EDS_20240309</t>
  </si>
  <si>
    <t>ARIM_HK-404_EDS_20230825</t>
    <phoneticPr fontId="2"/>
  </si>
  <si>
    <t>HK-405</t>
  </si>
  <si>
    <t>時間分解収差補正光電子顕微鏡システム</t>
    <rPh sb="4" eb="6">
      <t>シュウサ</t>
    </rPh>
    <rPh sb="6" eb="8">
      <t>ホセイ</t>
    </rPh>
    <phoneticPr fontId="2"/>
  </si>
  <si>
    <t>Time-resolved photoelectron emission microscope</t>
    <phoneticPr fontId="2"/>
  </si>
  <si>
    <t>エルミテック</t>
    <phoneticPr fontId="2"/>
  </si>
  <si>
    <t>Elmitec</t>
    <phoneticPr fontId="2"/>
  </si>
  <si>
    <t>AC-PEEMIII</t>
    <phoneticPr fontId="2"/>
  </si>
  <si>
    <t>HK-406</t>
  </si>
  <si>
    <t>XPSスペクトル（.txtファイル）から数値データ部およびXPSスペクトルデータの可視化を実施します．また.txtファイルのヘッダーからメタデータ（.json形式および.csv形式）を出力します．</t>
    <rPh sb="20" eb="22">
      <t>スウチ</t>
    </rPh>
    <rPh sb="25" eb="26">
      <t>ブ</t>
    </rPh>
    <rPh sb="79" eb="81">
      <t>ケイシキ</t>
    </rPh>
    <rPh sb="88" eb="90">
      <t>ケイシキ</t>
    </rPh>
    <phoneticPr fontId="2"/>
  </si>
  <si>
    <t>ARIM-R5_HK-406_20240311</t>
  </si>
  <si>
    <t>ARIM_HK-406_20230518</t>
    <phoneticPr fontId="2"/>
  </si>
  <si>
    <t>JPS-9200</t>
    <phoneticPr fontId="2"/>
  </si>
  <si>
    <t>.csvファイル 　（数値データ）
.pngファイル　  （スペクトル図）
.pngファイル 　（Depthプロファイル）
metadata.json　メタデータ（json形式）
metadata.csv　 メタデータ（csv形式）</t>
    <phoneticPr fontId="2"/>
  </si>
  <si>
    <t>XPSスペクトル（.txtファイル）から数値データ部およびXPSスペクトルデータならびにDepthプロファイルの可視化を実施します．また.txtファイルのヘッダーからメタデータ（.json形式および.csv形式）を出力します．</t>
    <rPh sb="20" eb="22">
      <t>スウチ</t>
    </rPh>
    <rPh sb="25" eb="26">
      <t>ブ</t>
    </rPh>
    <rPh sb="94" eb="96">
      <t>ケイシキ</t>
    </rPh>
    <rPh sb="103" eb="105">
      <t>ケイシキ</t>
    </rPh>
    <phoneticPr fontId="2"/>
  </si>
  <si>
    <t>ARIM-R6_HK-406_Depth_20241125</t>
  </si>
  <si>
    <t>ARIM-R5_HK-406_Depth_20240311</t>
  </si>
  <si>
    <t>ARIM_HK-406_Depth_20230930</t>
    <phoneticPr fontId="2"/>
  </si>
  <si>
    <t>ARIM-R6_HK-406_BIC-Fitting_20241125</t>
  </si>
  <si>
    <t>ARIM-R5_HK-406_BIC-Fitting_20240314</t>
  </si>
  <si>
    <t>ARIM_HK-406_BIC-Fitting_20231130</t>
  </si>
  <si>
    <t>HK-407</t>
  </si>
  <si>
    <t>Precision ion polishing system</t>
    <phoneticPr fontId="2"/>
  </si>
  <si>
    <t>ガタン</t>
    <phoneticPr fontId="2"/>
  </si>
  <si>
    <t>PIPSII</t>
    <phoneticPr fontId="2"/>
  </si>
  <si>
    <t>HK-408</t>
    <phoneticPr fontId="2"/>
  </si>
  <si>
    <t>大気中紫外光電子分光装置</t>
    <phoneticPr fontId="2"/>
  </si>
  <si>
    <t>Photoemission Yield Spectroscopy in Air</t>
    <phoneticPr fontId="2"/>
  </si>
  <si>
    <t>理研計器</t>
    <rPh sb="0" eb="2">
      <t>リケン</t>
    </rPh>
    <rPh sb="2" eb="4">
      <t>ケイキ</t>
    </rPh>
    <phoneticPr fontId="2"/>
  </si>
  <si>
    <t>Riken Keiki</t>
    <phoneticPr fontId="2"/>
  </si>
  <si>
    <t>AC-3</t>
    <phoneticPr fontId="2"/>
  </si>
  <si>
    <t>.datファイル　（計測情報/測定条件）
（コンバーターでAC-2S形式の.datへ変換・　text型ファイル）
添付txt　OK</t>
  </si>
  <si>
    <t>PYSファイル(.dat)から数値データ部およびPYS計測データならびに計測データの可視化を実施します．また.datファイルからメタデータ（.json形式および.csv形式）を出力します．</t>
  </si>
  <si>
    <t>ARIM-R6_HK-408_20241114</t>
  </si>
  <si>
    <t>ARIM-R5_HK-408_20240315</t>
  </si>
  <si>
    <t>ARIM_HK-408_20230512</t>
    <phoneticPr fontId="2"/>
  </si>
  <si>
    <t>HK-409</t>
  </si>
  <si>
    <t>顕微紫外解近赤外分光装置</t>
    <rPh sb="0" eb="2">
      <t>ケンビ</t>
    </rPh>
    <rPh sb="2" eb="4">
      <t>シガイ</t>
    </rPh>
    <rPh sb="4" eb="5">
      <t>カイ</t>
    </rPh>
    <rPh sb="5" eb="8">
      <t>キンセキガイ</t>
    </rPh>
    <rPh sb="6" eb="8">
      <t>セキガイ</t>
    </rPh>
    <rPh sb="8" eb="10">
      <t>ブンコウ</t>
    </rPh>
    <rPh sb="10" eb="12">
      <t>ソウチ</t>
    </rPh>
    <phoneticPr fontId="2"/>
  </si>
  <si>
    <t>UV/Vis/NIR Microscopic Spectrophotometer</t>
    <phoneticPr fontId="2"/>
  </si>
  <si>
    <t>日本分光</t>
    <rPh sb="0" eb="2">
      <t>ニホン</t>
    </rPh>
    <rPh sb="2" eb="4">
      <t>ブンコウ</t>
    </rPh>
    <phoneticPr fontId="2"/>
  </si>
  <si>
    <t>MSV-5200</t>
  </si>
  <si>
    <t>ARIM-R6_HK-409_20241114</t>
  </si>
  <si>
    <t>ARIM-R5_HK-409_20240315</t>
  </si>
  <si>
    <t>ARIM_HK-409_20230309</t>
    <phoneticPr fontId="2"/>
  </si>
  <si>
    <t>HK-410</t>
  </si>
  <si>
    <t>分光蛍光光度計</t>
  </si>
  <si>
    <t>Fluorescence spectrophotometer</t>
  </si>
  <si>
    <t>F-7000</t>
  </si>
  <si>
    <t>ARIM-R6_HK-410_20250226</t>
  </si>
  <si>
    <t>HK-411</t>
  </si>
  <si>
    <t>紫外可視近赤外分光光度計（積分球付）装置</t>
  </si>
  <si>
    <t>Ultraviolet / visible / near-infrared spectrophotometer</t>
  </si>
  <si>
    <t>UV-3600iPlus</t>
  </si>
  <si>
    <t>可視光-近赤外スペクトル（txtファイル）から数値データ部およびスペクトルデータの可視化を実施します． また測定条件（.txt）を読み込んでメタデータ（.json形式および.csv形式）を出力します．</t>
    <rPh sb="23" eb="25">
      <t>スウチ</t>
    </rPh>
    <rPh sb="28" eb="29">
      <t>ブ</t>
    </rPh>
    <rPh sb="54" eb="56">
      <t>ソクテイ</t>
    </rPh>
    <rPh sb="56" eb="58">
      <t>ジョウケン</t>
    </rPh>
    <rPh sb="81" eb="83">
      <t>ケイシキ</t>
    </rPh>
    <rPh sb="90" eb="92">
      <t>ケイシキ</t>
    </rPh>
    <phoneticPr fontId="2"/>
  </si>
  <si>
    <t>ARIM-R6_HK-411_20250328</t>
  </si>
  <si>
    <t>HK-601</t>
    <phoneticPr fontId="2"/>
  </si>
  <si>
    <t>超高精度電子ビーム描画装置(100kV)</t>
    <phoneticPr fontId="2"/>
  </si>
  <si>
    <t>Ultra-high precision electron-beam lithography system(100kV)</t>
    <phoneticPr fontId="2"/>
  </si>
  <si>
    <t>エリオニクス</t>
    <phoneticPr fontId="2"/>
  </si>
  <si>
    <t>ELIONIX</t>
    <phoneticPr fontId="2"/>
  </si>
  <si>
    <t>ELS-7000HM</t>
    <phoneticPr fontId="2"/>
  </si>
  <si>
    <t>ARIM-R6_HK-601_20250130</t>
  </si>
  <si>
    <t>ARIM-R5_HK-601_20240314</t>
  </si>
  <si>
    <t>ARIM_HK-601_20230308</t>
    <phoneticPr fontId="2"/>
  </si>
  <si>
    <t>HK-602</t>
  </si>
  <si>
    <t>超高精度電子ビーム描画装置(125kV)</t>
    <phoneticPr fontId="2"/>
  </si>
  <si>
    <t>Ultra-high precision electron-beam lithography system(125kV)</t>
    <phoneticPr fontId="2"/>
  </si>
  <si>
    <t>ELS-F125</t>
    <phoneticPr fontId="2"/>
  </si>
  <si>
    <t>ARIM-R6_HK-602_20250130</t>
  </si>
  <si>
    <t>ARIM-R5_HK-602_20240314</t>
  </si>
  <si>
    <t>ARIM_HK-602_20230308</t>
    <phoneticPr fontId="2"/>
  </si>
  <si>
    <t>HK-603</t>
  </si>
  <si>
    <t>超高速スキャン電子線描画装置(130kV)</t>
    <phoneticPr fontId="2"/>
  </si>
  <si>
    <t>High-speed scanning electron-beam lithography system(130kV)</t>
    <phoneticPr fontId="2"/>
  </si>
  <si>
    <t>ELS-F130HM</t>
    <phoneticPr fontId="2"/>
  </si>
  <si>
    <t>ARIM-R6_HK-603_20250130</t>
  </si>
  <si>
    <t>ARIM-R5_HK-603_20240314</t>
  </si>
  <si>
    <t>ARIM_HK-603_20230308</t>
    <phoneticPr fontId="2"/>
  </si>
  <si>
    <t>HK-604</t>
  </si>
  <si>
    <t>Laser lithography system</t>
    <phoneticPr fontId="2"/>
  </si>
  <si>
    <t>ハイデルベルグ</t>
    <phoneticPr fontId="2"/>
  </si>
  <si>
    <t>Heidelberg</t>
    <phoneticPr fontId="2"/>
  </si>
  <si>
    <t>DWL66+</t>
    <phoneticPr fontId="2"/>
  </si>
  <si>
    <t>ARIM-R6_HK-604_20250130</t>
  </si>
  <si>
    <t>ARIM-R5_HK-604_20240314</t>
  </si>
  <si>
    <t>ARIM_HK-604_20230308</t>
    <phoneticPr fontId="2"/>
  </si>
  <si>
    <t>HK-605</t>
  </si>
  <si>
    <t>レーザー直接描画装置</t>
    <phoneticPr fontId="2"/>
  </si>
  <si>
    <t>Laser direct lithography system</t>
    <phoneticPr fontId="2"/>
  </si>
  <si>
    <t>ネオアーク</t>
    <phoneticPr fontId="2"/>
  </si>
  <si>
    <t>NEOARK</t>
    <phoneticPr fontId="2"/>
  </si>
  <si>
    <t>DDB-201</t>
    <phoneticPr fontId="2"/>
  </si>
  <si>
    <t>ARIM-R6_HK-605_20250130</t>
  </si>
  <si>
    <t>ARIM-R5_HK-605_20240314</t>
  </si>
  <si>
    <t>ARIM_HK-605_20230308</t>
    <phoneticPr fontId="2"/>
  </si>
  <si>
    <t>HK-606</t>
  </si>
  <si>
    <t>ミカサ</t>
    <phoneticPr fontId="2"/>
  </si>
  <si>
    <t>MIKASA</t>
    <phoneticPr fontId="2"/>
  </si>
  <si>
    <t>MA-20</t>
    <phoneticPr fontId="2"/>
  </si>
  <si>
    <t>ARIM-R6_HK-606_20250130</t>
  </si>
  <si>
    <t>ARIM-R5_HK-606_20240314</t>
  </si>
  <si>
    <t>ARIM_HK-606_20230308</t>
    <phoneticPr fontId="2"/>
  </si>
  <si>
    <t>HK-607</t>
  </si>
  <si>
    <t>EB蒸着装置</t>
    <rPh sb="2" eb="4">
      <t>ジョウチャク</t>
    </rPh>
    <rPh sb="4" eb="6">
      <t>ソウチ</t>
    </rPh>
    <phoneticPr fontId="2"/>
  </si>
  <si>
    <t>EB vacuume evaporation system</t>
    <phoneticPr fontId="2"/>
  </si>
  <si>
    <t>エイコー</t>
    <phoneticPr fontId="2"/>
  </si>
  <si>
    <t>Eiko</t>
    <phoneticPr fontId="2"/>
  </si>
  <si>
    <t>EB-580S</t>
    <phoneticPr fontId="2"/>
  </si>
  <si>
    <t>ARIM-R6_HK-607_20250130</t>
  </si>
  <si>
    <t>ARIM-R5_HK-607_20240314</t>
  </si>
  <si>
    <t>ARIM_HK-607_20230308</t>
    <phoneticPr fontId="2"/>
  </si>
  <si>
    <t>HK-608</t>
  </si>
  <si>
    <t>真空蒸着装置</t>
    <phoneticPr fontId="2"/>
  </si>
  <si>
    <t>Vacuume evaporation system</t>
    <phoneticPr fontId="2"/>
  </si>
  <si>
    <t>サンバック</t>
    <phoneticPr fontId="2"/>
  </si>
  <si>
    <t>SANVAC</t>
    <phoneticPr fontId="2"/>
  </si>
  <si>
    <t>ED-1500R</t>
    <phoneticPr fontId="2"/>
  </si>
  <si>
    <t>ARIM-R6_HK-608_20250130</t>
  </si>
  <si>
    <t>ARIM-R5_HK-608_20240314</t>
  </si>
  <si>
    <t>ARIM_HK-608_20230308</t>
    <phoneticPr fontId="2"/>
  </si>
  <si>
    <t>HK-609</t>
  </si>
  <si>
    <t>ヘリコンスパッタリング装置</t>
    <phoneticPr fontId="2"/>
  </si>
  <si>
    <t>Helicon sputtering system</t>
    <phoneticPr fontId="2"/>
  </si>
  <si>
    <t>MPS-4000C1/HC1</t>
    <phoneticPr fontId="2"/>
  </si>
  <si>
    <t>ARIM-R6_HK-609_20250130</t>
  </si>
  <si>
    <t>ARIM-R5_HK-609_20240314</t>
  </si>
  <si>
    <t>ARIM_HK-609_20230308</t>
    <phoneticPr fontId="2"/>
  </si>
  <si>
    <t>HK-610</t>
  </si>
  <si>
    <t>コンパクトスパッタ装置</t>
    <phoneticPr fontId="2"/>
  </si>
  <si>
    <t>Compact Sputter</t>
    <phoneticPr fontId="2"/>
  </si>
  <si>
    <t>ACS-4000-C3-HS</t>
    <phoneticPr fontId="2"/>
  </si>
  <si>
    <t>ARIM-R6_HK-610_20250130</t>
  </si>
  <si>
    <t>ARIM-R5_HK-610_20240314</t>
  </si>
  <si>
    <t>ARIM_HK-610_20230308</t>
    <phoneticPr fontId="2"/>
  </si>
  <si>
    <t>HK-611</t>
  </si>
  <si>
    <t>多元スパッタ装置</t>
    <phoneticPr fontId="2"/>
  </si>
  <si>
    <t>Multi-target Sputtering sysutem</t>
    <phoneticPr fontId="2"/>
  </si>
  <si>
    <t>QAM-4-STS</t>
    <phoneticPr fontId="2"/>
  </si>
  <si>
    <t>ARIM-R6_HK-611_20250130</t>
  </si>
  <si>
    <t>ARIM-R5_HK-611_20240314</t>
  </si>
  <si>
    <t>ARIM_HK-611_20230308</t>
    <phoneticPr fontId="2"/>
  </si>
  <si>
    <t>HK-612</t>
  </si>
  <si>
    <t>イオンビームスパッタ装置</t>
    <phoneticPr fontId="2"/>
  </si>
  <si>
    <t>Ion beam sputtering system</t>
    <phoneticPr fontId="2"/>
  </si>
  <si>
    <t>IBS-6000</t>
    <phoneticPr fontId="2"/>
  </si>
  <si>
    <t>ARIM-R6_HK-612_20250130</t>
  </si>
  <si>
    <t>ARIM-R5_HK-612_20240314</t>
  </si>
  <si>
    <t>ARIM_HK-612_20230308</t>
    <phoneticPr fontId="2"/>
  </si>
  <si>
    <t>ARIM_HK-612_20230309</t>
  </si>
  <si>
    <t>HK-613</t>
  </si>
  <si>
    <t>Plasma Enhanced CVD system</t>
    <phoneticPr fontId="2"/>
  </si>
  <si>
    <t>samco</t>
    <phoneticPr fontId="2"/>
  </si>
  <si>
    <t>PD-220ESN</t>
    <phoneticPr fontId="2"/>
  </si>
  <si>
    <t>ARIM-R6_HK-613_20250130</t>
  </si>
  <si>
    <t>ARIM-R5_HK-613_20240314</t>
  </si>
  <si>
    <t>ARIM_HK-613_20230308</t>
    <phoneticPr fontId="2"/>
  </si>
  <si>
    <t>ARIM_HK-613_20230309</t>
  </si>
  <si>
    <t>HK-614</t>
  </si>
  <si>
    <t>液体ソースプラズマCVD装置</t>
    <phoneticPr fontId="2"/>
  </si>
  <si>
    <t>Liquid Source CVD Systems</t>
    <phoneticPr fontId="2"/>
  </si>
  <si>
    <t>PD-10C1</t>
    <phoneticPr fontId="2"/>
  </si>
  <si>
    <t>ARIM-R6_HK-614_20250130</t>
  </si>
  <si>
    <t>ARIM-R5_HK-614_20240314</t>
  </si>
  <si>
    <t>ARIM_HK-614_20230308</t>
    <phoneticPr fontId="2"/>
  </si>
  <si>
    <t>ARIM_HK-614_20230309</t>
  </si>
  <si>
    <t>HK-615</t>
  </si>
  <si>
    <t>パルスレーザー堆積装置</t>
    <phoneticPr fontId="2"/>
  </si>
  <si>
    <t>Pulse Laser Deposition system</t>
    <phoneticPr fontId="2"/>
  </si>
  <si>
    <t>パスカル</t>
    <phoneticPr fontId="2"/>
  </si>
  <si>
    <t>Pascal</t>
    <phoneticPr fontId="2"/>
  </si>
  <si>
    <t>PAC-LMBE</t>
    <phoneticPr fontId="2"/>
  </si>
  <si>
    <t>ARIM-R6_HK-615_20250130</t>
  </si>
  <si>
    <t>ARIM-R5_HK-615_20240314</t>
  </si>
  <si>
    <t>ARIM_HK-615_20230308</t>
    <phoneticPr fontId="2"/>
  </si>
  <si>
    <t>ARIM_HK-615_20230309</t>
  </si>
  <si>
    <t>HK-616</t>
  </si>
  <si>
    <t>Atomic Layer Depositon system</t>
    <phoneticPr fontId="2"/>
  </si>
  <si>
    <t>ピコサン</t>
    <phoneticPr fontId="2"/>
  </si>
  <si>
    <t>Picosun</t>
    <phoneticPr fontId="2"/>
  </si>
  <si>
    <t>SUNALE-R</t>
    <phoneticPr fontId="2"/>
  </si>
  <si>
    <t>ARIM-R6_HK-616_20250130</t>
  </si>
  <si>
    <t>ARIM-R5_HK-616_20240314</t>
  </si>
  <si>
    <t>ARIM_HK-616_20230308</t>
    <phoneticPr fontId="2"/>
  </si>
  <si>
    <t>ARIM_HK-616_20230309</t>
  </si>
  <si>
    <t>.pngファイル　（スペクトル図）
metadata.json　メタデータ（json形式）
metadata.csv　 メタデータ（csv形式）</t>
  </si>
  <si>
    <t>ALD/NPF版</t>
  </si>
  <si>
    <t>ARIM-R6_HK-616_20241217</t>
  </si>
  <si>
    <t>ARIM-R5_HK-616_20240308</t>
  </si>
  <si>
    <t>ARIM_HK-616_ALD_20240202</t>
  </si>
  <si>
    <t>HK-617</t>
  </si>
  <si>
    <t>原子層堆積装置（粉末対応型）</t>
    <phoneticPr fontId="2"/>
  </si>
  <si>
    <t>Atomic Layer Depositon system (Powder)</t>
    <phoneticPr fontId="2"/>
  </si>
  <si>
    <t>R-200 Advanced</t>
    <phoneticPr fontId="2"/>
  </si>
  <si>
    <t>ARIM-R6_HK-617_20250130</t>
  </si>
  <si>
    <t>ARIM-R5_HK-617_20240314</t>
  </si>
  <si>
    <t>ARIM_HK-617_20230308</t>
    <phoneticPr fontId="2"/>
  </si>
  <si>
    <t>ARIM_HK-617_20230309</t>
  </si>
  <si>
    <t>ARIM-R6_HK-617_20241217</t>
  </si>
  <si>
    <t>ARIM-R5_HK-617_20240308</t>
  </si>
  <si>
    <t>ARIM_HK-617_ALD_20240202</t>
  </si>
  <si>
    <t>HK-618</t>
  </si>
  <si>
    <t>プラズマ原子層堆積装置</t>
    <rPh sb="4" eb="7">
      <t>ゲンシソウ</t>
    </rPh>
    <rPh sb="7" eb="9">
      <t>タイセキ</t>
    </rPh>
    <rPh sb="9" eb="11">
      <t>ソウチ</t>
    </rPh>
    <phoneticPr fontId="2"/>
  </si>
  <si>
    <t>Plasma Enhanced ALD system</t>
    <phoneticPr fontId="2"/>
  </si>
  <si>
    <t>ARIM-R6_HK-618_20250130</t>
  </si>
  <si>
    <t>ARIM-R5_HK-618_20240314</t>
  </si>
  <si>
    <t>ARIM_HK-618_20230308</t>
    <phoneticPr fontId="2"/>
  </si>
  <si>
    <t>ARIM_HK-618_20230309</t>
  </si>
  <si>
    <t>ARIM-R6_HK-618_20241217</t>
  </si>
  <si>
    <t>ARIM-R5_HK-618_20240308</t>
  </si>
  <si>
    <t>ARIM_HK-618_ALD_20240202</t>
  </si>
  <si>
    <t>HK-619</t>
  </si>
  <si>
    <t>ICP高密度プラズマエッチング装置（塩素）</t>
    <rPh sb="18" eb="20">
      <t>エンソ</t>
    </rPh>
    <phoneticPr fontId="2"/>
  </si>
  <si>
    <t>ICP-RIE Etching Systems(Cl)</t>
    <phoneticPr fontId="2"/>
  </si>
  <si>
    <t>RIE-101iHS</t>
    <phoneticPr fontId="2"/>
  </si>
  <si>
    <t>ARIM-R6_HK-619_20250130</t>
  </si>
  <si>
    <t>ARIM-R5_HK-619_20240314</t>
  </si>
  <si>
    <t>ARIM_HK-619_20230308</t>
    <phoneticPr fontId="2"/>
  </si>
  <si>
    <t>ARIM_HK-619_20230309</t>
  </si>
  <si>
    <t>HK-620</t>
  </si>
  <si>
    <t>ICP高密度プラズマエッチング装置（フッ素）</t>
    <rPh sb="20" eb="21">
      <t>ソ</t>
    </rPh>
    <phoneticPr fontId="2"/>
  </si>
  <si>
    <t>ICP-RIE Etching Systems(F)</t>
    <phoneticPr fontId="2"/>
  </si>
  <si>
    <t>RIE-101iPH</t>
    <phoneticPr fontId="2"/>
  </si>
  <si>
    <t>ARIM-R6_HK-620_20250130</t>
  </si>
  <si>
    <t>ARIM-R5_HK-620_20240314</t>
  </si>
  <si>
    <t>ARIM_HK-620_20230308</t>
    <phoneticPr fontId="2"/>
  </si>
  <si>
    <t>ARIM_HK-620_20230309</t>
  </si>
  <si>
    <t>HK-621</t>
  </si>
  <si>
    <t>反応性イオンエッチング装置</t>
    <phoneticPr fontId="2"/>
  </si>
  <si>
    <t>Reactive ion Etching Systems</t>
    <phoneticPr fontId="2"/>
  </si>
  <si>
    <t>RIE-10NRV</t>
    <phoneticPr fontId="2"/>
  </si>
  <si>
    <t>ARIM-R6_HK-621_20250130</t>
  </si>
  <si>
    <t>ARIM-R5_HK-621_20240314</t>
  </si>
  <si>
    <t>ARIM_HK-621_20230308</t>
    <phoneticPr fontId="2"/>
  </si>
  <si>
    <t>ARIM_HK-621_20230309</t>
  </si>
  <si>
    <t>HK-622</t>
  </si>
  <si>
    <t>NLDドライエッチング装置</t>
    <phoneticPr fontId="2"/>
  </si>
  <si>
    <t>NLD Dry Etching System</t>
    <phoneticPr fontId="2"/>
  </si>
  <si>
    <t>NLD-500</t>
    <phoneticPr fontId="2"/>
  </si>
  <si>
    <t>ARIM-R6_HK-622_20250130</t>
  </si>
  <si>
    <t>ARIM-R5_HK-622_20240314</t>
  </si>
  <si>
    <t>ARIM_HK-622_20230308</t>
    <phoneticPr fontId="2"/>
  </si>
  <si>
    <t>ARIM_HK-622_20230309</t>
  </si>
  <si>
    <t>HK-623</t>
  </si>
  <si>
    <t>イオンミリング装置</t>
    <phoneticPr fontId="2"/>
  </si>
  <si>
    <t>Ion milling system</t>
    <phoneticPr fontId="2"/>
  </si>
  <si>
    <t>IBE-6000S</t>
    <phoneticPr fontId="2"/>
  </si>
  <si>
    <t>ARIM-R6_HK-623_20250130</t>
  </si>
  <si>
    <t>ARIM-R5_HK-623_20240314</t>
  </si>
  <si>
    <t>ARIM_HK-623_20230308</t>
    <phoneticPr fontId="2"/>
  </si>
  <si>
    <t>ARIM_HK-623_20230309</t>
  </si>
  <si>
    <t>HK-624</t>
  </si>
  <si>
    <t>シリコン深掘りエッチング装置</t>
    <phoneticPr fontId="2"/>
  </si>
  <si>
    <t>Si Deep RIE System</t>
    <phoneticPr fontId="2"/>
  </si>
  <si>
    <t>SPPテクノロジーズ</t>
    <phoneticPr fontId="2"/>
  </si>
  <si>
    <t>APX-Pegasus-Polestar</t>
    <phoneticPr fontId="2"/>
  </si>
  <si>
    <t>ARIM-R6_HK-624_20250130</t>
  </si>
  <si>
    <t>ARIM-R5_HK-624_20240314</t>
  </si>
  <si>
    <t>ARIM_HK-624_20230324</t>
    <phoneticPr fontId="2"/>
  </si>
  <si>
    <t>HK-625</t>
  </si>
  <si>
    <t>高分解能電界放射型走査型電子顕微鏡</t>
    <phoneticPr fontId="2"/>
  </si>
  <si>
    <t>Field emission electron microscope</t>
    <phoneticPr fontId="2"/>
  </si>
  <si>
    <t>JSM-6700FT</t>
    <phoneticPr fontId="2"/>
  </si>
  <si>
    <t>.jpgファイル（撮影画像ファイル）
.txtファイル (測定条件)</t>
  </si>
  <si>
    <t>SEM画像ファイルをjpgとして出力します．また.txtファイルのヘッダーからメタデータ（.json形式および.csv形式）を出力します．
SEM画像ファイルや測定情報の管理を簡単に行うことができます．</t>
  </si>
  <si>
    <t>ARIM-R6_HK-625_20241218</t>
  </si>
  <si>
    <t>ARIM-R5_HK-625_20240313</t>
  </si>
  <si>
    <t>ARIM_HK-625_20230120</t>
    <phoneticPr fontId="2"/>
  </si>
  <si>
    <t>HK-626</t>
  </si>
  <si>
    <t>光学干渉式膜厚計</t>
    <rPh sb="0" eb="2">
      <t>コウガク</t>
    </rPh>
    <rPh sb="2" eb="4">
      <t>カンショウ</t>
    </rPh>
    <rPh sb="4" eb="5">
      <t>シキ</t>
    </rPh>
    <rPh sb="5" eb="6">
      <t>マク</t>
    </rPh>
    <rPh sb="6" eb="7">
      <t>アツ</t>
    </rPh>
    <rPh sb="7" eb="8">
      <t>ケイ</t>
    </rPh>
    <phoneticPr fontId="2"/>
  </si>
  <si>
    <t xml:space="preserve"> Film thickness measurement instruments</t>
    <phoneticPr fontId="2"/>
  </si>
  <si>
    <t>フィルメトリクス</t>
    <phoneticPr fontId="2"/>
  </si>
  <si>
    <t>Filmetrics</t>
    <phoneticPr fontId="2"/>
  </si>
  <si>
    <t>F20-UV</t>
    <phoneticPr fontId="2"/>
  </si>
  <si>
    <t>.txtファイル　（計測情報）
.mlsファイル　（測定条件）
.fibhiファイル （計測情報/測定条件）</t>
  </si>
  <si>
    <t>Film-thicknessファイル(.txt/.flbhi)から数値データ部および計測データの可視化を実施します．また測定条件ファイル(.mls/.flbhi)からメタデータ（.json形式および.csv形式）を出力します．</t>
  </si>
  <si>
    <t>ARIM-R6_HK-626_20241210</t>
  </si>
  <si>
    <t>ARIM-R5_HK-626_20240314</t>
  </si>
  <si>
    <t>ARIM_HK-626_20230127</t>
    <phoneticPr fontId="2"/>
  </si>
  <si>
    <t>HK-627</t>
  </si>
  <si>
    <t>真空紫外露光装置</t>
    <phoneticPr fontId="2"/>
  </si>
  <si>
    <t>Vacuum ultraviolet light exposure system</t>
    <phoneticPr fontId="2"/>
  </si>
  <si>
    <t>エヌ工房</t>
    <phoneticPr fontId="2"/>
  </si>
  <si>
    <t>N ceator</t>
    <phoneticPr fontId="2"/>
  </si>
  <si>
    <t>PC-01-H</t>
    <phoneticPr fontId="2"/>
  </si>
  <si>
    <t>HK-631</t>
  </si>
  <si>
    <t>顕微レーザーラマン分光測定装置</t>
  </si>
  <si>
    <t>Laser Raman Microscope system</t>
  </si>
  <si>
    <t>HORIBA Jobin Yvon</t>
  </si>
  <si>
    <t>LabRAM HR-Evolution type pa nano</t>
  </si>
  <si>
    <t>顕微レーザーラマン分光測定装置（.txtファイル）から数値データ部およびスペクトルデータの可視化を実施します．また.txtファイルからメタデータ（.json形式および.csv形式）を出力します．</t>
  </si>
  <si>
    <t>ARIM-R6_HK-631_20241210</t>
  </si>
  <si>
    <t>ARIM-R5_HK-631_20240614</t>
  </si>
  <si>
    <t>HK-701</t>
    <phoneticPr fontId="2"/>
  </si>
  <si>
    <t>電子ビーム描画装置(30kV)</t>
    <phoneticPr fontId="2"/>
  </si>
  <si>
    <t>Electron-beam lithography system(30kV)</t>
    <phoneticPr fontId="2"/>
  </si>
  <si>
    <t>ELS-3700</t>
    <phoneticPr fontId="2"/>
  </si>
  <si>
    <t>ARIM-R6_HK-701_20250130</t>
  </si>
  <si>
    <t>ARIM-R5_HK-701_20240314</t>
  </si>
  <si>
    <t>ARIM_HK-701_20230308</t>
    <phoneticPr fontId="2"/>
  </si>
  <si>
    <t>HK-702</t>
  </si>
  <si>
    <t>両面マスクアライナ</t>
  </si>
  <si>
    <t>Double-side alignment Mask aligner</t>
    <phoneticPr fontId="2"/>
  </si>
  <si>
    <t>ズースマイクロテック</t>
    <phoneticPr fontId="2"/>
  </si>
  <si>
    <t>ARIM-R6_HK-702_20250130</t>
  </si>
  <si>
    <t>ARIM-R5_HK-702_20240314</t>
  </si>
  <si>
    <t>ARIM_HK-702_20230308</t>
    <phoneticPr fontId="2"/>
  </si>
  <si>
    <t>HK-703</t>
  </si>
  <si>
    <t>EB加熱・抵抗加熱蒸着装置</t>
    <phoneticPr fontId="2"/>
  </si>
  <si>
    <t>EB gun/resistant heating-type vacuume evaporation system</t>
    <phoneticPr fontId="2"/>
  </si>
  <si>
    <t>Ujlvac</t>
    <phoneticPr fontId="2"/>
  </si>
  <si>
    <t>EBX-8C</t>
    <phoneticPr fontId="2"/>
  </si>
  <si>
    <t>ARIM-R6_HK-703_20250130</t>
  </si>
  <si>
    <t>ARIM-R5_HK-703_20240314</t>
  </si>
  <si>
    <t>ARIM_HK-703_20230308</t>
    <phoneticPr fontId="2"/>
  </si>
  <si>
    <t>HK-704</t>
  </si>
  <si>
    <t>スパッタ装置</t>
    <phoneticPr fontId="2"/>
  </si>
  <si>
    <t>菅製作所</t>
    <phoneticPr fontId="2"/>
  </si>
  <si>
    <t>SUGA</t>
    <phoneticPr fontId="2"/>
  </si>
  <si>
    <t>SSP3000Plus</t>
    <phoneticPr fontId="2"/>
  </si>
  <si>
    <t>ARIM-R6_HK-704_20250130</t>
  </si>
  <si>
    <t>ARIM-R5_HK-704_20240314</t>
  </si>
  <si>
    <t>ARIM_HK-704_20230308</t>
    <phoneticPr fontId="2"/>
  </si>
  <si>
    <t>HK-705</t>
  </si>
  <si>
    <t>ダイシングソー</t>
    <phoneticPr fontId="2"/>
  </si>
  <si>
    <t>ディスコ</t>
    <phoneticPr fontId="2"/>
  </si>
  <si>
    <t>DISCO</t>
    <phoneticPr fontId="2"/>
  </si>
  <si>
    <t>DAD322</t>
    <phoneticPr fontId="2"/>
  </si>
  <si>
    <t>HK-706</t>
  </si>
  <si>
    <t>エリプソメータ</t>
    <phoneticPr fontId="2"/>
  </si>
  <si>
    <t>Ellipsometry</t>
    <phoneticPr fontId="2"/>
  </si>
  <si>
    <t>M-500S</t>
    <phoneticPr fontId="2"/>
  </si>
  <si>
    <r>
      <rPr>
        <sz val="11"/>
        <color rgb="FF24292F"/>
        <rFont val="Segoe UI"/>
        <family val="2"/>
      </rPr>
      <t>.txt</t>
    </r>
    <r>
      <rPr>
        <sz val="11"/>
        <color rgb="FF24292F"/>
        <rFont val="游ゴシック"/>
        <family val="3"/>
        <charset val="128"/>
      </rPr>
      <t>ファイル　　（スペクトル/測定条件）
.bmpファイル　（撮影情報ファイル）</t>
    </r>
  </si>
  <si>
    <t>エリプソメータ(.txtファイル)から数値データ部およびスペクトルデータならびにスペクトルデータの可視化を実施します．また測定条件ファイル(.txt)からメタデータ（.json形式および.csv形式）を出力します．</t>
  </si>
  <si>
    <t>ARIM-R6_HK-706_20250107</t>
  </si>
  <si>
    <t>ARIM-R5_HK-706_20240314</t>
  </si>
  <si>
    <t>ARIM_HK-706_20230210</t>
    <phoneticPr fontId="2"/>
  </si>
  <si>
    <t>HK-707</t>
  </si>
  <si>
    <t>スピンコーター</t>
    <phoneticPr fontId="2"/>
  </si>
  <si>
    <t>Spin coater</t>
    <phoneticPr fontId="2"/>
  </si>
  <si>
    <t>MS-B1000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</si>
</sst>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theme="1"/>
      <name val="游ゴシック"/>
      <family val="2"/>
      <charset val="128"/>
      <scheme val="minor"/>
    </font>
    <font>
      <b/>
      <sz val="10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b/>
      <sz val="10"/>
      <color theme="1"/>
      <name val="メイリオ"/>
      <family val="2"/>
      <charset val="128"/>
    </font>
    <font>
      <sz val="11"/>
      <color theme="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11"/>
      <name val="游ゴシック"/>
      <family val="3"/>
      <charset val="128"/>
    </font>
    <font>
      <sz val="1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6"/>
      <name val="游ゴシック"/>
      <family val="3"/>
      <charset val="128"/>
    </font>
    <font>
      <sz val="16"/>
      <name val="游ゴシック"/>
      <family val="3"/>
      <charset val="128"/>
    </font>
    <font>
      <sz val="16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rgb="FF24292F"/>
      <name val="Segoe UI"/>
      <family val="2"/>
    </font>
    <font>
      <sz val="12"/>
      <name val="游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1"/>
      <color rgb="FF24292F"/>
      <name val="Segoe UI"/>
      <family val="3"/>
      <charset val="128"/>
    </font>
    <font>
      <sz val="11"/>
      <color rgb="FF000000"/>
      <name val="游ゴシック"/>
      <family val="2"/>
      <charset val="128"/>
      <scheme val="minor"/>
    </font>
    <font>
      <sz val="11"/>
      <color rgb="FF24292F"/>
      <name val="游ゴシック"/>
      <family val="3"/>
      <charset val="128"/>
    </font>
    <font>
      <strike/>
      <sz val="11"/>
      <color theme="0"/>
      <name val="游ゴシック"/>
      <family val="2"/>
      <charset val="128"/>
      <scheme val="minor"/>
    </font>
    <font>
      <strike/>
      <sz val="11"/>
      <name val="游ゴシック"/>
      <family val="3"/>
      <charset val="128"/>
      <scheme val="minor"/>
    </font>
    <font>
      <strike/>
      <sz val="12"/>
      <name val="游ゴシック"/>
      <family val="3"/>
      <charset val="128"/>
    </font>
    <font>
      <strike/>
      <sz val="11"/>
      <color theme="1"/>
      <name val="游ゴシック"/>
      <family val="2"/>
      <charset val="128"/>
      <scheme val="minor"/>
    </font>
    <font>
      <strike/>
      <sz val="11"/>
      <name val="游ゴシック"/>
      <family val="3"/>
      <charset val="128"/>
    </font>
  </fonts>
  <fills count="18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/>
    <xf numFmtId="9" fontId="5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" xfId="0" applyBorder="1">
      <alignment vertical="center"/>
    </xf>
    <xf numFmtId="0" fontId="4" fillId="5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0" fillId="3" borderId="1" xfId="0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0" fillId="0" borderId="0" xfId="2" applyFont="1" applyAlignment="1">
      <alignment vertical="center" wrapText="1"/>
    </xf>
    <xf numFmtId="0" fontId="11" fillId="0" borderId="0" xfId="2" applyFont="1" applyAlignment="1">
      <alignment vertical="center" wrapText="1"/>
    </xf>
    <xf numFmtId="0" fontId="12" fillId="0" borderId="0" xfId="0" applyFont="1">
      <alignment vertical="center"/>
    </xf>
    <xf numFmtId="0" fontId="13" fillId="5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vertical="center" wrapText="1"/>
    </xf>
    <xf numFmtId="0" fontId="16" fillId="0" borderId="0" xfId="0" applyFont="1">
      <alignment vertical="center"/>
    </xf>
    <xf numFmtId="0" fontId="0" fillId="5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6" borderId="1" xfId="0" applyFill="1" applyBorder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5" fillId="0" borderId="1" xfId="2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0" fillId="7" borderId="1" xfId="0" applyFill="1" applyBorder="1">
      <alignment vertical="center"/>
    </xf>
    <xf numFmtId="0" fontId="20" fillId="0" borderId="1" xfId="0" applyFont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/>
    </xf>
    <xf numFmtId="0" fontId="21" fillId="0" borderId="0" xfId="0" applyFont="1">
      <alignment vertical="center"/>
    </xf>
    <xf numFmtId="0" fontId="13" fillId="8" borderId="1" xfId="0" applyFont="1" applyFill="1" applyBorder="1" applyAlignment="1">
      <alignment vertical="center" wrapText="1"/>
    </xf>
    <xf numFmtId="0" fontId="9" fillId="8" borderId="1" xfId="0" applyFont="1" applyFill="1" applyBorder="1" applyAlignment="1">
      <alignment vertical="center" wrapText="1"/>
    </xf>
    <xf numFmtId="0" fontId="15" fillId="8" borderId="1" xfId="2" applyFont="1" applyFill="1" applyBorder="1" applyAlignment="1">
      <alignment horizontal="left" vertical="center" wrapText="1"/>
    </xf>
    <xf numFmtId="0" fontId="0" fillId="8" borderId="1" xfId="0" applyFill="1" applyBorder="1" applyAlignment="1">
      <alignment vertical="center" wrapText="1"/>
    </xf>
    <xf numFmtId="0" fontId="6" fillId="8" borderId="1" xfId="2" applyFont="1" applyFill="1" applyBorder="1" applyAlignment="1">
      <alignment horizontal="left" vertical="center" wrapText="1"/>
    </xf>
    <xf numFmtId="0" fontId="0" fillId="8" borderId="3" xfId="0" applyFill="1" applyBorder="1" applyAlignment="1">
      <alignment vertical="center" wrapText="1"/>
    </xf>
    <xf numFmtId="0" fontId="20" fillId="7" borderId="1" xfId="0" applyFont="1" applyFill="1" applyBorder="1" applyAlignment="1">
      <alignment horizontal="center" vertical="center"/>
    </xf>
    <xf numFmtId="0" fontId="21" fillId="8" borderId="1" xfId="0" applyFont="1" applyFill="1" applyBorder="1">
      <alignment vertical="center"/>
    </xf>
    <xf numFmtId="0" fontId="8" fillId="16" borderId="1" xfId="0" applyFont="1" applyFill="1" applyBorder="1" applyAlignment="1">
      <alignment vertical="center" wrapText="1"/>
    </xf>
    <xf numFmtId="0" fontId="0" fillId="16" borderId="1" xfId="0" applyFill="1" applyBorder="1" applyAlignment="1">
      <alignment vertical="center" wrapText="1"/>
    </xf>
    <xf numFmtId="0" fontId="0" fillId="16" borderId="1" xfId="0" applyFill="1" applyBorder="1">
      <alignment vertical="center"/>
    </xf>
    <xf numFmtId="0" fontId="9" fillId="16" borderId="1" xfId="0" applyFont="1" applyFill="1" applyBorder="1" applyAlignment="1">
      <alignment vertical="center" wrapText="1"/>
    </xf>
    <xf numFmtId="0" fontId="0" fillId="0" borderId="6" xfId="0" applyBorder="1">
      <alignment vertical="center"/>
    </xf>
    <xf numFmtId="0" fontId="23" fillId="16" borderId="1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vertical="center" wrapText="1"/>
    </xf>
    <xf numFmtId="0" fontId="0" fillId="3" borderId="6" xfId="0" applyFill="1" applyBorder="1" applyAlignment="1">
      <alignment vertical="center" wrapText="1"/>
    </xf>
    <xf numFmtId="0" fontId="24" fillId="15" borderId="1" xfId="0" applyFont="1" applyFill="1" applyBorder="1" applyAlignment="1">
      <alignment vertical="center" wrapText="1"/>
    </xf>
    <xf numFmtId="0" fontId="19" fillId="15" borderId="1" xfId="0" applyFont="1" applyFill="1" applyBorder="1" applyAlignment="1">
      <alignment vertical="center" wrapText="1"/>
    </xf>
    <xf numFmtId="0" fontId="24" fillId="15" borderId="1" xfId="0" applyFont="1" applyFill="1" applyBorder="1" applyAlignment="1">
      <alignment horizontal="left" vertical="center" wrapText="1"/>
    </xf>
    <xf numFmtId="0" fontId="19" fillId="15" borderId="2" xfId="0" applyFont="1" applyFill="1" applyBorder="1" applyAlignment="1">
      <alignment horizontal="left" vertical="center" wrapText="1"/>
    </xf>
    <xf numFmtId="0" fontId="24" fillId="15" borderId="3" xfId="0" applyFont="1" applyFill="1" applyBorder="1" applyAlignment="1">
      <alignment vertical="center" wrapText="1"/>
    </xf>
    <xf numFmtId="0" fontId="24" fillId="15" borderId="1" xfId="0" applyFont="1" applyFill="1" applyBorder="1">
      <alignment vertical="center"/>
    </xf>
    <xf numFmtId="0" fontId="0" fillId="3" borderId="6" xfId="0" applyFill="1" applyBorder="1">
      <alignment vertical="center"/>
    </xf>
    <xf numFmtId="0" fontId="8" fillId="3" borderId="1" xfId="0" applyFont="1" applyFill="1" applyBorder="1" applyAlignment="1">
      <alignment horizontal="left" vertical="center"/>
    </xf>
    <xf numFmtId="0" fontId="26" fillId="5" borderId="1" xfId="0" applyFont="1" applyFill="1" applyBorder="1" applyAlignment="1">
      <alignment vertical="center" wrapText="1"/>
    </xf>
    <xf numFmtId="0" fontId="27" fillId="0" borderId="1" xfId="0" applyFont="1" applyBorder="1" applyAlignment="1">
      <alignment vertical="center" wrapText="1"/>
    </xf>
    <xf numFmtId="0" fontId="28" fillId="0" borderId="1" xfId="2" applyFont="1" applyBorder="1" applyAlignment="1">
      <alignment horizontal="left" vertical="center" wrapText="1"/>
    </xf>
    <xf numFmtId="0" fontId="29" fillId="0" borderId="1" xfId="0" applyFont="1" applyBorder="1" applyAlignment="1">
      <alignment vertical="center" wrapText="1"/>
    </xf>
    <xf numFmtId="0" fontId="30" fillId="0" borderId="1" xfId="2" applyFont="1" applyBorder="1" applyAlignment="1">
      <alignment horizontal="left" vertical="center" wrapText="1"/>
    </xf>
    <xf numFmtId="0" fontId="29" fillId="0" borderId="3" xfId="0" applyFont="1" applyBorder="1" applyAlignment="1">
      <alignment vertical="center" wrapText="1"/>
    </xf>
    <xf numFmtId="0" fontId="29" fillId="16" borderId="1" xfId="0" applyFont="1" applyFill="1" applyBorder="1" applyAlignment="1">
      <alignment vertical="center" wrapText="1"/>
    </xf>
    <xf numFmtId="0" fontId="29" fillId="16" borderId="1" xfId="0" applyFont="1" applyFill="1" applyBorder="1">
      <alignment vertical="center"/>
    </xf>
    <xf numFmtId="0" fontId="29" fillId="3" borderId="1" xfId="0" applyFont="1" applyFill="1" applyBorder="1" applyAlignment="1">
      <alignment vertical="center" wrapText="1"/>
    </xf>
    <xf numFmtId="0" fontId="24" fillId="15" borderId="2" xfId="0" applyFont="1" applyFill="1" applyBorder="1" applyAlignment="1">
      <alignment vertical="center" wrapText="1"/>
    </xf>
    <xf numFmtId="0" fontId="21" fillId="8" borderId="2" xfId="0" applyFont="1" applyFill="1" applyBorder="1">
      <alignment vertical="center"/>
    </xf>
    <xf numFmtId="0" fontId="29" fillId="3" borderId="2" xfId="0" applyFont="1" applyFill="1" applyBorder="1" applyAlignment="1">
      <alignment vertical="center" wrapText="1"/>
    </xf>
    <xf numFmtId="0" fontId="0" fillId="17" borderId="6" xfId="0" applyFill="1" applyBorder="1">
      <alignment vertical="center"/>
    </xf>
    <xf numFmtId="0" fontId="0" fillId="9" borderId="2" xfId="0" applyFill="1" applyBorder="1" applyAlignment="1">
      <alignment horizontal="center" vertical="center"/>
    </xf>
    <xf numFmtId="0" fontId="0" fillId="9" borderId="9" xfId="0" applyFill="1" applyBorder="1" applyAlignment="1">
      <alignment horizontal="center" vertical="center"/>
    </xf>
    <xf numFmtId="0" fontId="0" fillId="9" borderId="5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13" borderId="2" xfId="0" applyFill="1" applyBorder="1" applyAlignment="1">
      <alignment horizontal="center" vertical="center"/>
    </xf>
    <xf numFmtId="0" fontId="0" fillId="13" borderId="9" xfId="0" applyFill="1" applyBorder="1" applyAlignment="1">
      <alignment horizontal="center" vertical="center"/>
    </xf>
    <xf numFmtId="0" fontId="0" fillId="13" borderId="5" xfId="0" applyFill="1" applyBorder="1" applyAlignment="1">
      <alignment horizontal="center" vertical="center"/>
    </xf>
    <xf numFmtId="0" fontId="0" fillId="14" borderId="2" xfId="0" applyFill="1" applyBorder="1" applyAlignment="1">
      <alignment horizontal="center" vertical="center"/>
    </xf>
    <xf numFmtId="0" fontId="0" fillId="14" borderId="9" xfId="0" applyFill="1" applyBorder="1" applyAlignment="1">
      <alignment horizontal="center" vertical="center"/>
    </xf>
    <xf numFmtId="0" fontId="0" fillId="14" borderId="5" xfId="0" applyFill="1" applyBorder="1" applyAlignment="1">
      <alignment horizontal="center" vertical="center"/>
    </xf>
    <xf numFmtId="0" fontId="0" fillId="12" borderId="2" xfId="0" applyFill="1" applyBorder="1" applyAlignment="1">
      <alignment horizontal="center" vertical="center"/>
    </xf>
    <xf numFmtId="0" fontId="0" fillId="12" borderId="9" xfId="0" applyFill="1" applyBorder="1" applyAlignment="1">
      <alignment horizontal="center" vertical="center"/>
    </xf>
    <xf numFmtId="0" fontId="0" fillId="12" borderId="5" xfId="0" applyFill="1" applyBorder="1" applyAlignment="1">
      <alignment horizontal="center" vertical="center"/>
    </xf>
    <xf numFmtId="0" fontId="0" fillId="11" borderId="2" xfId="0" applyFill="1" applyBorder="1" applyAlignment="1">
      <alignment horizontal="center" vertical="center"/>
    </xf>
    <xf numFmtId="0" fontId="0" fillId="11" borderId="9" xfId="0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0" fillId="10" borderId="9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</cellXfs>
  <cellStyles count="5">
    <cellStyle name="パーセント 2" xfId="4" xr:uid="{1335BA0D-A4CB-408C-BB27-E3C73812C07B}"/>
    <cellStyle name="標準" xfId="0" builtinId="0"/>
    <cellStyle name="標準 2" xfId="2" xr:uid="{483CF8ED-7670-4F1C-B879-2BC127AA2D08}"/>
    <cellStyle name="標準 3" xfId="1" xr:uid="{2C9389F9-4ABE-4FCD-BA1A-50FED20EAF0A}"/>
    <cellStyle name="標準 4" xfId="3" xr:uid="{9A47E665-DAED-47BD-8478-48DF99E0B809}"/>
  </cellStyles>
  <dxfs count="0"/>
  <tableStyles count="0" defaultTableStyle="TableStyleMedium2" defaultPivotStyle="PivotStyleLight16"/>
  <colors>
    <mruColors>
      <color rgb="FF0070C0"/>
      <color rgb="FFD9E1F2"/>
      <color rgb="FFDDEBF7"/>
      <color rgb="FF99FF66"/>
      <color rgb="FFE818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2BB50-46F9-42B9-B78E-502899D0E69E}">
  <dimension ref="B2:D28"/>
  <sheetViews>
    <sheetView topLeftCell="A2" workbookViewId="0">
      <selection activeCell="B10" sqref="B10"/>
    </sheetView>
  </sheetViews>
  <sheetFormatPr defaultRowHeight="18.75"/>
  <cols>
    <col min="3" max="3" width="12.75" customWidth="1"/>
    <col min="4" max="4" width="76.75" customWidth="1"/>
  </cols>
  <sheetData>
    <row r="2" spans="2:4" ht="24">
      <c r="B2" s="28" t="s">
        <v>0</v>
      </c>
    </row>
    <row r="3" spans="2:4" ht="24">
      <c r="B3" s="22"/>
    </row>
    <row r="4" spans="2:4" ht="19.5">
      <c r="B4" s="27" t="s">
        <v>1</v>
      </c>
    </row>
    <row r="5" spans="2:4" ht="19.5">
      <c r="B5" s="27" t="s">
        <v>2</v>
      </c>
    </row>
    <row r="6" spans="2:4" ht="19.5">
      <c r="B6" s="27"/>
    </row>
    <row r="7" spans="2:4">
      <c r="B7" s="33" t="s">
        <v>3</v>
      </c>
      <c r="C7" s="33" t="s">
        <v>4</v>
      </c>
      <c r="D7" s="33" t="s">
        <v>5</v>
      </c>
    </row>
    <row r="8" spans="2:4">
      <c r="B8" s="23"/>
      <c r="C8" s="5" t="s">
        <v>6</v>
      </c>
      <c r="D8" s="5" t="s">
        <v>7</v>
      </c>
    </row>
    <row r="9" spans="2:4">
      <c r="B9" s="24"/>
      <c r="C9" s="5" t="s">
        <v>8</v>
      </c>
      <c r="D9" s="5" t="s">
        <v>9</v>
      </c>
    </row>
    <row r="10" spans="2:4">
      <c r="B10" s="25"/>
      <c r="C10" s="5" t="s">
        <v>10</v>
      </c>
      <c r="D10" s="5" t="s">
        <v>11</v>
      </c>
    </row>
    <row r="11" spans="2:4">
      <c r="B11" s="26"/>
      <c r="C11" s="5" t="s">
        <v>12</v>
      </c>
      <c r="D11" s="5" t="s">
        <v>13</v>
      </c>
    </row>
    <row r="12" spans="2:4">
      <c r="B12" s="32"/>
      <c r="C12" s="5" t="s">
        <v>14</v>
      </c>
      <c r="D12" s="5"/>
    </row>
    <row r="13" spans="2:4">
      <c r="B13" s="14" t="s">
        <v>15</v>
      </c>
      <c r="C13" s="5"/>
      <c r="D13" s="5" t="s">
        <v>16</v>
      </c>
    </row>
    <row r="16" spans="2:4">
      <c r="B16" t="s">
        <v>17</v>
      </c>
    </row>
    <row r="17" spans="3:4">
      <c r="C17" s="5" t="s">
        <v>18</v>
      </c>
      <c r="D17" s="5" t="s">
        <v>19</v>
      </c>
    </row>
    <row r="18" spans="3:4">
      <c r="C18" s="5" t="s">
        <v>20</v>
      </c>
      <c r="D18" s="5" t="s">
        <v>21</v>
      </c>
    </row>
    <row r="19" spans="3:4">
      <c r="C19" s="5"/>
      <c r="D19" s="5"/>
    </row>
    <row r="20" spans="3:4">
      <c r="C20" s="5"/>
      <c r="D20" s="5"/>
    </row>
    <row r="21" spans="3:4">
      <c r="C21" s="5"/>
      <c r="D21" s="5"/>
    </row>
    <row r="22" spans="3:4">
      <c r="C22" s="5"/>
      <c r="D22" s="5"/>
    </row>
    <row r="23" spans="3:4">
      <c r="C23" s="5"/>
      <c r="D23" s="5"/>
    </row>
    <row r="24" spans="3:4">
      <c r="C24" s="5"/>
      <c r="D24" s="5"/>
    </row>
    <row r="25" spans="3:4">
      <c r="C25" s="5"/>
      <c r="D25" s="5"/>
    </row>
    <row r="26" spans="3:4">
      <c r="C26" s="5"/>
      <c r="D26" s="5"/>
    </row>
    <row r="27" spans="3:4">
      <c r="C27" s="5"/>
      <c r="D27" s="5"/>
    </row>
    <row r="28" spans="3:4">
      <c r="C28" s="5"/>
      <c r="D28" s="5"/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140E4-F9E6-421F-B7CC-D24D348F0779}">
  <dimension ref="B4:I38"/>
  <sheetViews>
    <sheetView workbookViewId="0">
      <selection activeCell="B5" sqref="B5"/>
    </sheetView>
  </sheetViews>
  <sheetFormatPr defaultRowHeight="18.75"/>
  <cols>
    <col min="2" max="2" width="20" customWidth="1"/>
    <col min="3" max="9" width="15.75" customWidth="1"/>
  </cols>
  <sheetData>
    <row r="4" spans="2:9">
      <c r="B4" s="33" t="s">
        <v>22</v>
      </c>
      <c r="C4" s="33" t="s">
        <v>23</v>
      </c>
      <c r="D4" s="34" t="s">
        <v>24</v>
      </c>
      <c r="E4" s="35" t="s">
        <v>8</v>
      </c>
      <c r="F4" s="36" t="s">
        <v>10</v>
      </c>
      <c r="G4" s="37" t="s">
        <v>12</v>
      </c>
      <c r="H4" s="45" t="s">
        <v>25</v>
      </c>
      <c r="I4" s="33" t="s">
        <v>26</v>
      </c>
    </row>
    <row r="5" spans="2:9">
      <c r="B5" s="14" t="s">
        <v>27</v>
      </c>
      <c r="C5" s="14">
        <v>116</v>
      </c>
      <c r="D5" s="14" t="e">
        <f>COUNTIF(#REF!,"1")</f>
        <v>#REF!</v>
      </c>
      <c r="E5" s="14" t="e">
        <f>COUNTIF(#REF!,"2")</f>
        <v>#REF!</v>
      </c>
      <c r="F5" s="14" t="e">
        <f>COUNTIF(#REF!,"3")</f>
        <v>#REF!</v>
      </c>
      <c r="G5" s="14" t="e">
        <f>COUNTIF(#REF!,"4")</f>
        <v>#REF!</v>
      </c>
      <c r="H5" s="14" t="e">
        <f>COUNTIF(#REF!,"0")</f>
        <v>#REF!</v>
      </c>
      <c r="I5" s="14" t="e">
        <f>C5-D5-E5-F5-G5-H5</f>
        <v>#REF!</v>
      </c>
    </row>
    <row r="6" spans="2:9">
      <c r="B6" s="14" t="s">
        <v>28</v>
      </c>
      <c r="C6" s="14">
        <v>149</v>
      </c>
      <c r="D6" s="14" t="e">
        <f>COUNTIF(#REF!,"1")</f>
        <v>#REF!</v>
      </c>
      <c r="E6" s="14" t="e">
        <f>COUNTIF(#REF!,"2")</f>
        <v>#REF!</v>
      </c>
      <c r="F6" s="14" t="e">
        <f>COUNTIF(#REF!,"3")</f>
        <v>#REF!</v>
      </c>
      <c r="G6" s="14" t="e">
        <f>COUNTIF(#REF!,"4")</f>
        <v>#REF!</v>
      </c>
      <c r="H6" s="14" t="e">
        <f>COUNTIF(#REF!,"0")</f>
        <v>#REF!</v>
      </c>
      <c r="I6" s="14" t="e">
        <f t="shared" ref="I6:I10" si="0">C6-D6-E6-F6-G6-H6</f>
        <v>#REF!</v>
      </c>
    </row>
    <row r="7" spans="2:9">
      <c r="B7" s="14" t="s">
        <v>29</v>
      </c>
      <c r="C7" s="14">
        <v>105</v>
      </c>
      <c r="D7" s="14" t="e">
        <f>COUNTIF(#REF!,"1")</f>
        <v>#REF!</v>
      </c>
      <c r="E7" s="14" t="e">
        <f>COUNTIF(#REF!,"2")</f>
        <v>#REF!</v>
      </c>
      <c r="F7" s="14" t="e">
        <f>COUNTIF(#REF!,"3")</f>
        <v>#REF!</v>
      </c>
      <c r="G7" s="14" t="e">
        <f>COUNTIF(#REF!,"4")</f>
        <v>#REF!</v>
      </c>
      <c r="H7" s="14" t="e">
        <f>COUNTIF(#REF!,"0")</f>
        <v>#REF!</v>
      </c>
      <c r="I7" s="14" t="e">
        <f t="shared" si="0"/>
        <v>#REF!</v>
      </c>
    </row>
    <row r="8" spans="2:9">
      <c r="B8" s="14" t="s">
        <v>30</v>
      </c>
      <c r="C8" s="14">
        <v>94</v>
      </c>
      <c r="D8" s="14" t="e">
        <f>COUNTIF(#REF!,"1")</f>
        <v>#REF!</v>
      </c>
      <c r="E8" s="14" t="e">
        <f>COUNTIF(#REF!,"2")</f>
        <v>#REF!</v>
      </c>
      <c r="F8" s="14" t="e">
        <f>COUNTIF(#REF!,"3")</f>
        <v>#REF!</v>
      </c>
      <c r="G8" s="14" t="e">
        <f>COUNTIF(#REF!,"4")</f>
        <v>#REF!</v>
      </c>
      <c r="H8" s="14" t="e">
        <f>COUNTIF(#REF!,"0")</f>
        <v>#REF!</v>
      </c>
      <c r="I8" s="14" t="e">
        <f t="shared" si="0"/>
        <v>#REF!</v>
      </c>
    </row>
    <row r="9" spans="2:9">
      <c r="B9" s="14" t="s">
        <v>31</v>
      </c>
      <c r="C9" s="14">
        <v>104</v>
      </c>
      <c r="D9" s="14" t="e">
        <f>COUNTIF(#REF!,"1")</f>
        <v>#REF!</v>
      </c>
      <c r="E9" s="14" t="e">
        <f>COUNTIF(#REF!,"2")</f>
        <v>#REF!</v>
      </c>
      <c r="F9" s="14" t="e">
        <f>COUNTIF(#REF!,"3")</f>
        <v>#REF!</v>
      </c>
      <c r="G9" s="14" t="e">
        <f>COUNTIF(#REF!,"4")</f>
        <v>#REF!</v>
      </c>
      <c r="H9" s="14" t="e">
        <f>COUNTIF(#REF!,"0")</f>
        <v>#REF!</v>
      </c>
      <c r="I9" s="14" t="e">
        <f t="shared" si="0"/>
        <v>#REF!</v>
      </c>
    </row>
    <row r="10" spans="2:9">
      <c r="B10" s="14" t="s">
        <v>32</v>
      </c>
      <c r="C10" s="14">
        <v>46</v>
      </c>
      <c r="D10" s="14" t="e">
        <f>COUNTIF(#REF!,"1")</f>
        <v>#REF!</v>
      </c>
      <c r="E10" s="14" t="e">
        <f>COUNTIF(#REF!,"2")</f>
        <v>#REF!</v>
      </c>
      <c r="F10" s="14" t="e">
        <f>COUNTIF(#REF!,"3")</f>
        <v>#REF!</v>
      </c>
      <c r="G10" s="14" t="e">
        <f>COUNTIF(#REF!,"4")</f>
        <v>#REF!</v>
      </c>
      <c r="H10" s="14" t="e">
        <f>COUNTIF(#REF!,"0")</f>
        <v>#REF!</v>
      </c>
      <c r="I10" s="14" t="e">
        <f t="shared" si="0"/>
        <v>#REF!</v>
      </c>
    </row>
    <row r="11" spans="2:9">
      <c r="B11" s="86" t="s">
        <v>33</v>
      </c>
      <c r="C11" s="87"/>
      <c r="D11" s="87"/>
      <c r="E11" s="87"/>
      <c r="F11" s="87"/>
      <c r="G11" s="87"/>
      <c r="H11" s="87"/>
      <c r="I11" s="88"/>
    </row>
    <row r="12" spans="2:9">
      <c r="B12" s="14" t="s">
        <v>34</v>
      </c>
      <c r="C12" s="14">
        <v>56</v>
      </c>
      <c r="D12" s="14">
        <f>COUNTIF(北海道大学!$C11:$C123,"1")</f>
        <v>63</v>
      </c>
      <c r="E12" s="14">
        <f>COUNTIF(北海道大学!$C11:$C123,"2")</f>
        <v>2</v>
      </c>
      <c r="F12" s="14">
        <f>COUNTIF(北海道大学!$C11:$C123,"3")</f>
        <v>1</v>
      </c>
      <c r="G12" s="14">
        <f>COUNTIF(北海道大学!$C11:$C123,"4")</f>
        <v>2</v>
      </c>
      <c r="H12" s="14">
        <f>COUNTIF(北海道大学!$C11:$C123,"0")</f>
        <v>2</v>
      </c>
      <c r="I12" s="14">
        <f>C12-D12-E12-F12-G12-H12</f>
        <v>-14</v>
      </c>
    </row>
    <row r="13" spans="2:9">
      <c r="B13" s="14" t="s">
        <v>35</v>
      </c>
      <c r="C13" s="14">
        <v>65</v>
      </c>
      <c r="D13" s="14" t="e">
        <f>COUNTIF(#REF!,"1")</f>
        <v>#REF!</v>
      </c>
      <c r="E13" s="14" t="e">
        <f>COUNTIF(#REF!,"2")</f>
        <v>#REF!</v>
      </c>
      <c r="F13" s="14" t="e">
        <f>COUNTIF(#REF!,"3")</f>
        <v>#REF!</v>
      </c>
      <c r="G13" s="14" t="e">
        <f>COUNTIF(#REF!,"4")</f>
        <v>#REF!</v>
      </c>
      <c r="H13" s="14" t="e">
        <f>COUNTIF(#REF!,"0")</f>
        <v>#REF!</v>
      </c>
      <c r="I13" s="14" t="e">
        <f t="shared" ref="I13:I15" si="1">C13-D13-E13-F13-G13-H13</f>
        <v>#REF!</v>
      </c>
    </row>
    <row r="14" spans="2:9">
      <c r="B14" s="14" t="s">
        <v>36</v>
      </c>
      <c r="C14" s="14">
        <v>38</v>
      </c>
      <c r="D14" s="14" t="e">
        <f>COUNTIF(#REF!,"1")</f>
        <v>#REF!</v>
      </c>
      <c r="E14" s="14" t="e">
        <f>COUNTIF(#REF!,"2")</f>
        <v>#REF!</v>
      </c>
      <c r="F14" s="14" t="e">
        <f>COUNTIF(#REF!,"3")</f>
        <v>#REF!</v>
      </c>
      <c r="G14" s="14" t="e">
        <f>COUNTIF(#REF!,"4")</f>
        <v>#REF!</v>
      </c>
      <c r="H14" s="14" t="e">
        <f>COUNTIF(#REF!,"0")</f>
        <v>#REF!</v>
      </c>
      <c r="I14" s="14" t="e">
        <f t="shared" si="1"/>
        <v>#REF!</v>
      </c>
    </row>
    <row r="15" spans="2:9">
      <c r="B15" s="14" t="s">
        <v>37</v>
      </c>
      <c r="C15" s="14">
        <v>6</v>
      </c>
      <c r="D15" s="14" t="e">
        <f>COUNTIF(#REF!,"1")</f>
        <v>#REF!</v>
      </c>
      <c r="E15" s="14" t="e">
        <f>COUNTIF(#REF!,"2")</f>
        <v>#REF!</v>
      </c>
      <c r="F15" s="14" t="e">
        <f>COUNTIF(#REF!,"3")</f>
        <v>#REF!</v>
      </c>
      <c r="G15" s="14" t="e">
        <f>COUNTIF(#REF!,"4")</f>
        <v>#REF!</v>
      </c>
      <c r="H15" s="14" t="e">
        <f>COUNTIF(#REF!,"0")</f>
        <v>#REF!</v>
      </c>
      <c r="I15" s="14" t="e">
        <f t="shared" si="1"/>
        <v>#REF!</v>
      </c>
    </row>
    <row r="16" spans="2:9">
      <c r="B16" s="86" t="s">
        <v>38</v>
      </c>
      <c r="C16" s="87"/>
      <c r="D16" s="87"/>
      <c r="E16" s="87"/>
      <c r="F16" s="87"/>
      <c r="G16" s="87"/>
      <c r="H16" s="87"/>
      <c r="I16" s="88"/>
    </row>
    <row r="17" spans="2:9">
      <c r="B17" s="14" t="s">
        <v>39</v>
      </c>
      <c r="C17" s="14">
        <v>20</v>
      </c>
      <c r="D17" s="14" t="e">
        <f>COUNTIF(#REF!,"1")</f>
        <v>#REF!</v>
      </c>
      <c r="E17" s="14" t="e">
        <f>COUNTIF(#REF!,"2")</f>
        <v>#REF!</v>
      </c>
      <c r="F17" s="14" t="e">
        <f>COUNTIF(#REF!,"3")</f>
        <v>#REF!</v>
      </c>
      <c r="G17" s="14" t="e">
        <f>COUNTIF(#REF!,"4")</f>
        <v>#REF!</v>
      </c>
      <c r="H17" s="14" t="e">
        <f>COUNTIF(#REF!,"0")</f>
        <v>#REF!</v>
      </c>
      <c r="I17" s="14" t="e">
        <f>C17-D17-E17-F17-G17-H17</f>
        <v>#REF!</v>
      </c>
    </row>
    <row r="18" spans="2:9">
      <c r="B18" s="14" t="s">
        <v>40</v>
      </c>
      <c r="C18" s="14">
        <v>42</v>
      </c>
      <c r="D18" s="14" t="e">
        <f>COUNTIF(#REF!,"1")</f>
        <v>#REF!</v>
      </c>
      <c r="E18" s="14" t="e">
        <f>COUNTIF(#REF!,"2")</f>
        <v>#REF!</v>
      </c>
      <c r="F18" s="14" t="e">
        <f>COUNTIF(#REF!,"3")</f>
        <v>#REF!</v>
      </c>
      <c r="G18" s="14" t="e">
        <f>COUNTIF(#REF!,"4")</f>
        <v>#REF!</v>
      </c>
      <c r="H18" s="14" t="e">
        <f>COUNTIF(#REF!,"0")</f>
        <v>#REF!</v>
      </c>
      <c r="I18" s="14" t="e">
        <f t="shared" ref="I18:I19" si="2">C18-D18-E18-F18-G18-H18</f>
        <v>#REF!</v>
      </c>
    </row>
    <row r="19" spans="2:9">
      <c r="B19" s="14" t="s">
        <v>41</v>
      </c>
      <c r="C19" s="14">
        <v>25</v>
      </c>
      <c r="D19" s="14" t="e">
        <f>COUNTIF(#REF!,"1")</f>
        <v>#REF!</v>
      </c>
      <c r="E19" s="14" t="e">
        <f>COUNTIF(#REF!,"2")</f>
        <v>#REF!</v>
      </c>
      <c r="F19" s="14" t="e">
        <f>COUNTIF(#REF!,"3")</f>
        <v>#REF!</v>
      </c>
      <c r="G19" s="14" t="e">
        <f>COUNTIF(#REF!,"4")</f>
        <v>#REF!</v>
      </c>
      <c r="H19" s="14" t="e">
        <f>COUNTIF(#REF!,"0")</f>
        <v>#REF!</v>
      </c>
      <c r="I19" s="14" t="e">
        <f t="shared" si="2"/>
        <v>#REF!</v>
      </c>
    </row>
    <row r="20" spans="2:9">
      <c r="B20" s="83" t="s">
        <v>42</v>
      </c>
      <c r="C20" s="84"/>
      <c r="D20" s="84"/>
      <c r="E20" s="84"/>
      <c r="F20" s="84"/>
      <c r="G20" s="84"/>
      <c r="H20" s="84"/>
      <c r="I20" s="85"/>
    </row>
    <row r="21" spans="2:9">
      <c r="B21" s="14" t="s">
        <v>43</v>
      </c>
      <c r="C21" s="14">
        <v>24</v>
      </c>
      <c r="D21" s="14" t="e">
        <f>COUNTIF(#REF!,"1")</f>
        <v>#REF!</v>
      </c>
      <c r="E21" s="14" t="e">
        <f>COUNTIF(#REF!,"2")</f>
        <v>#REF!</v>
      </c>
      <c r="F21" s="14" t="e">
        <f>COUNTIF(#REF!,"3")</f>
        <v>#REF!</v>
      </c>
      <c r="G21" s="14" t="e">
        <f>COUNTIF(#REF!,"4")</f>
        <v>#REF!</v>
      </c>
      <c r="H21" s="14" t="e">
        <f>COUNTIF(#REF!,"0")</f>
        <v>#REF!</v>
      </c>
      <c r="I21" s="14" t="e">
        <f>C21-D21-E21-F21-G21-H21</f>
        <v>#REF!</v>
      </c>
    </row>
    <row r="22" spans="2:9">
      <c r="B22" s="14" t="s">
        <v>44</v>
      </c>
      <c r="C22" s="14">
        <v>30</v>
      </c>
      <c r="D22" s="14" t="e">
        <f>COUNTIF(#REF!,"1")</f>
        <v>#REF!</v>
      </c>
      <c r="E22" s="14" t="e">
        <f>COUNTIF(#REF!,"2")</f>
        <v>#REF!</v>
      </c>
      <c r="F22" s="14" t="e">
        <f>COUNTIF(#REF!,"3")</f>
        <v>#REF!</v>
      </c>
      <c r="G22" s="14" t="e">
        <f>COUNTIF(#REF!,"4")</f>
        <v>#REF!</v>
      </c>
      <c r="H22" s="14" t="e">
        <f>COUNTIF(#REF!,"0")</f>
        <v>#REF!</v>
      </c>
      <c r="I22" s="14" t="e">
        <f t="shared" ref="I22:I23" si="3">C22-D22-E22-F22-G22-H22</f>
        <v>#REF!</v>
      </c>
    </row>
    <row r="23" spans="2:9">
      <c r="B23" s="14" t="s">
        <v>45</v>
      </c>
      <c r="C23" s="14">
        <v>12</v>
      </c>
      <c r="D23" s="14" t="e">
        <f>COUNTIF(#REF!,"1")</f>
        <v>#REF!</v>
      </c>
      <c r="E23" s="14" t="e">
        <f>COUNTIF(#REF!,"2")</f>
        <v>#REF!</v>
      </c>
      <c r="F23" s="14" t="e">
        <f>COUNTIF(#REF!,"3")</f>
        <v>#REF!</v>
      </c>
      <c r="G23" s="14" t="e">
        <f>COUNTIF(#REF!,"4")</f>
        <v>#REF!</v>
      </c>
      <c r="H23" s="14" t="e">
        <f>COUNTIF(#REF!,"0")</f>
        <v>#REF!</v>
      </c>
      <c r="I23" s="14" t="e">
        <f t="shared" si="3"/>
        <v>#REF!</v>
      </c>
    </row>
    <row r="24" spans="2:9">
      <c r="B24" s="89" t="s">
        <v>46</v>
      </c>
      <c r="C24" s="90"/>
      <c r="D24" s="90"/>
      <c r="E24" s="90"/>
      <c r="F24" s="90"/>
      <c r="G24" s="90"/>
      <c r="H24" s="90"/>
      <c r="I24" s="91"/>
    </row>
    <row r="25" spans="2:9">
      <c r="B25" s="14" t="s">
        <v>47</v>
      </c>
      <c r="C25" s="14">
        <v>6</v>
      </c>
      <c r="D25" s="14" t="e">
        <f>COUNTIF(#REF!,"1")</f>
        <v>#REF!</v>
      </c>
      <c r="E25" s="14" t="e">
        <f>COUNTIF(#REF!,"2")</f>
        <v>#REF!</v>
      </c>
      <c r="F25" s="14" t="e">
        <f>COUNTIF(#REF!,"3")</f>
        <v>#REF!</v>
      </c>
      <c r="G25" s="14" t="e">
        <f>COUNTIF(#REF!,"4")</f>
        <v>#REF!</v>
      </c>
      <c r="H25" s="14" t="e">
        <f>COUNTIF(#REF!,"0")</f>
        <v>#REF!</v>
      </c>
      <c r="I25" s="14" t="e">
        <f>C25-D25-E25-F25-G25-H25</f>
        <v>#REF!</v>
      </c>
    </row>
    <row r="26" spans="2:9">
      <c r="B26" s="14" t="s">
        <v>48</v>
      </c>
      <c r="C26" s="14">
        <v>53</v>
      </c>
      <c r="D26" s="14" t="e">
        <f>COUNTIF(#REF!,"1")</f>
        <v>#REF!</v>
      </c>
      <c r="E26" s="14" t="e">
        <f>COUNTIF(#REF!,"2")</f>
        <v>#REF!</v>
      </c>
      <c r="F26" s="14" t="e">
        <f>COUNTIF(#REF!,"3")</f>
        <v>#REF!</v>
      </c>
      <c r="G26" s="14" t="e">
        <f>COUNTIF(#REF!,"4")</f>
        <v>#REF!</v>
      </c>
      <c r="H26" s="14" t="e">
        <f>COUNTIF(#REF!,"0")</f>
        <v>#REF!</v>
      </c>
      <c r="I26" s="14" t="e">
        <f>C26-D26-E26-F26-G26-H26</f>
        <v>#REF!</v>
      </c>
    </row>
    <row r="27" spans="2:9">
      <c r="B27" s="92" t="s">
        <v>49</v>
      </c>
      <c r="C27" s="93"/>
      <c r="D27" s="93"/>
      <c r="E27" s="93"/>
      <c r="F27" s="93"/>
      <c r="G27" s="93"/>
      <c r="H27" s="93"/>
      <c r="I27" s="94"/>
    </row>
    <row r="28" spans="2:9">
      <c r="B28" s="14" t="s">
        <v>50</v>
      </c>
      <c r="C28" s="14">
        <v>31</v>
      </c>
      <c r="D28" s="14" t="e">
        <f>COUNTIF(#REF!,"1")</f>
        <v>#REF!</v>
      </c>
      <c r="E28" s="14" t="e">
        <f>COUNTIF(#REF!,"2")</f>
        <v>#REF!</v>
      </c>
      <c r="F28" s="14" t="e">
        <f>COUNTIF(#REF!,"3")</f>
        <v>#REF!</v>
      </c>
      <c r="G28" s="14" t="e">
        <f>COUNTIF(#REF!,"4")</f>
        <v>#REF!</v>
      </c>
      <c r="H28" s="14" t="e">
        <f>COUNTIF(#REF!,"0")</f>
        <v>#REF!</v>
      </c>
      <c r="I28" s="14" t="e">
        <f>C28-D28-E28-F28-G28-H28</f>
        <v>#REF!</v>
      </c>
    </row>
    <row r="29" spans="2:9">
      <c r="B29" s="14" t="s">
        <v>51</v>
      </c>
      <c r="C29" s="14">
        <v>29</v>
      </c>
      <c r="D29" s="14" t="e">
        <f>COUNTIF(#REF!,"1")</f>
        <v>#REF!</v>
      </c>
      <c r="E29" s="14" t="e">
        <f>COUNTIF(#REF!,"2")</f>
        <v>#REF!</v>
      </c>
      <c r="F29" s="14" t="e">
        <f>COUNTIF(#REF!,"3")</f>
        <v>#REF!</v>
      </c>
      <c r="G29" s="14" t="e">
        <f>COUNTIF(#REF!,"4")</f>
        <v>#REF!</v>
      </c>
      <c r="H29" s="14" t="e">
        <f>COUNTIF(#REF!,"0")</f>
        <v>#REF!</v>
      </c>
      <c r="I29" s="14" t="e">
        <f t="shared" ref="I29:I30" si="4">C29-D29-E29-F29-G29-H29</f>
        <v>#REF!</v>
      </c>
    </row>
    <row r="30" spans="2:9">
      <c r="B30" s="14" t="s">
        <v>52</v>
      </c>
      <c r="C30" s="14">
        <v>18</v>
      </c>
      <c r="D30" s="14" t="e">
        <f>COUNTIF(#REF!,"1")</f>
        <v>#REF!</v>
      </c>
      <c r="E30" s="14" t="e">
        <f>COUNTIF(#REF!,"2")</f>
        <v>#REF!</v>
      </c>
      <c r="F30" s="14" t="e">
        <f>COUNTIF(#REF!,"3")</f>
        <v>#REF!</v>
      </c>
      <c r="G30" s="14" t="e">
        <f>COUNTIF(#REF!,"4")</f>
        <v>#REF!</v>
      </c>
      <c r="H30" s="14" t="e">
        <f>COUNTIF(#REF!,"0")</f>
        <v>#REF!</v>
      </c>
      <c r="I30" s="14" t="e">
        <f t="shared" si="4"/>
        <v>#REF!</v>
      </c>
    </row>
    <row r="31" spans="2:9">
      <c r="B31" s="95" t="s">
        <v>53</v>
      </c>
      <c r="C31" s="96"/>
      <c r="D31" s="96"/>
      <c r="E31" s="96"/>
      <c r="F31" s="96"/>
      <c r="G31" s="96"/>
      <c r="H31" s="96"/>
      <c r="I31" s="97"/>
    </row>
    <row r="32" spans="2:9">
      <c r="B32" s="14" t="s">
        <v>54</v>
      </c>
      <c r="C32" s="14">
        <v>10</v>
      </c>
      <c r="D32" s="14" t="e">
        <f>COUNTIF(#REF!,"1")</f>
        <v>#REF!</v>
      </c>
      <c r="E32" s="14" t="e">
        <f>COUNTIF(#REF!,"2")</f>
        <v>#REF!</v>
      </c>
      <c r="F32" s="14" t="e">
        <f>COUNTIF(#REF!,"3")</f>
        <v>#REF!</v>
      </c>
      <c r="G32" s="14" t="e">
        <f>COUNTIF(#REF!,"4")</f>
        <v>#REF!</v>
      </c>
      <c r="H32" s="14" t="e">
        <f>COUNTIF(#REF!,"0")</f>
        <v>#REF!</v>
      </c>
      <c r="I32" s="14" t="e">
        <f>C32-D32-E32-F32-G32-H32</f>
        <v>#REF!</v>
      </c>
    </row>
    <row r="33" spans="2:9">
      <c r="B33" s="14" t="s">
        <v>55</v>
      </c>
      <c r="C33" s="14">
        <v>35</v>
      </c>
      <c r="D33" s="14" t="e">
        <f>COUNTIF(#REF!,"1")</f>
        <v>#REF!</v>
      </c>
      <c r="E33" s="14" t="e">
        <f>COUNTIF(#REF!,"2")</f>
        <v>#REF!</v>
      </c>
      <c r="F33" s="14" t="e">
        <f>COUNTIF(#REF!,"3")</f>
        <v>#REF!</v>
      </c>
      <c r="G33" s="14" t="e">
        <f>COUNTIF(#REF!,"4")</f>
        <v>#REF!</v>
      </c>
      <c r="H33" s="14" t="e">
        <f>COUNTIF(#REF!,"0")</f>
        <v>#REF!</v>
      </c>
      <c r="I33" s="14" t="e">
        <f t="shared" ref="I33:I34" si="5">C33-D33-E33-F33-G33-H33</f>
        <v>#REF!</v>
      </c>
    </row>
    <row r="34" spans="2:9">
      <c r="B34" s="14" t="s">
        <v>56</v>
      </c>
      <c r="C34" s="14">
        <v>37</v>
      </c>
      <c r="D34" s="14" t="e">
        <f>COUNTIF(#REF!,"1")</f>
        <v>#REF!</v>
      </c>
      <c r="E34" s="14" t="e">
        <f>COUNTIF(#REF!,"2")</f>
        <v>#REF!</v>
      </c>
      <c r="F34" s="14" t="e">
        <f>COUNTIF(#REF!,"3")</f>
        <v>#REF!</v>
      </c>
      <c r="G34" s="14" t="e">
        <f>COUNTIF(#REF!,"4")</f>
        <v>#REF!</v>
      </c>
      <c r="H34" s="14" t="e">
        <f>COUNTIF(#REF!,"0")</f>
        <v>#REF!</v>
      </c>
      <c r="I34" s="14" t="e">
        <f t="shared" si="5"/>
        <v>#REF!</v>
      </c>
    </row>
    <row r="35" spans="2:9">
      <c r="B35" s="77" t="s">
        <v>57</v>
      </c>
      <c r="C35" s="78"/>
      <c r="D35" s="78"/>
      <c r="E35" s="78"/>
      <c r="F35" s="78"/>
      <c r="G35" s="78"/>
      <c r="H35" s="78"/>
      <c r="I35" s="79"/>
    </row>
    <row r="36" spans="2:9">
      <c r="B36" s="14" t="s">
        <v>58</v>
      </c>
      <c r="C36" s="14">
        <v>13</v>
      </c>
      <c r="D36" s="14" t="e">
        <f>COUNTIF(#REF!,"1")</f>
        <v>#REF!</v>
      </c>
      <c r="E36" s="14" t="e">
        <f>COUNTIF(#REF!,"2")</f>
        <v>#REF!</v>
      </c>
      <c r="F36" s="14" t="e">
        <f>COUNTIF(#REF!,"3")</f>
        <v>#REF!</v>
      </c>
      <c r="G36" s="14" t="e">
        <f>COUNTIF(#REF!,"4")</f>
        <v>#REF!</v>
      </c>
      <c r="H36" s="14" t="e">
        <f>COUNTIF(#REF!,"0")</f>
        <v>#REF!</v>
      </c>
      <c r="I36" s="14" t="e">
        <f>C36-D36-E36-F36-G36-H36</f>
        <v>#REF!</v>
      </c>
    </row>
    <row r="37" spans="2:9">
      <c r="B37" s="80"/>
      <c r="C37" s="81"/>
      <c r="D37" s="81"/>
      <c r="E37" s="81"/>
      <c r="F37" s="81"/>
      <c r="G37" s="81"/>
      <c r="H37" s="81"/>
      <c r="I37" s="82"/>
    </row>
    <row r="38" spans="2:9">
      <c r="B38" s="33" t="s">
        <v>59</v>
      </c>
      <c r="C38" s="33">
        <f t="shared" ref="C38:I38" si="6">SUM(C5:C36)</f>
        <v>1164</v>
      </c>
      <c r="D38" s="33" t="e">
        <f>SUM(D5:D36)</f>
        <v>#REF!</v>
      </c>
      <c r="E38" s="33" t="e">
        <f t="shared" si="6"/>
        <v>#REF!</v>
      </c>
      <c r="F38" s="33" t="e">
        <f t="shared" si="6"/>
        <v>#REF!</v>
      </c>
      <c r="G38" s="33" t="e">
        <f t="shared" si="6"/>
        <v>#REF!</v>
      </c>
      <c r="H38" s="33"/>
      <c r="I38" s="33" t="e">
        <f t="shared" si="6"/>
        <v>#REF!</v>
      </c>
    </row>
  </sheetData>
  <mergeCells count="8">
    <mergeCell ref="B35:I35"/>
    <mergeCell ref="B37:I37"/>
    <mergeCell ref="B20:I20"/>
    <mergeCell ref="B16:I16"/>
    <mergeCell ref="B11:I11"/>
    <mergeCell ref="B24:I24"/>
    <mergeCell ref="B27:I27"/>
    <mergeCell ref="B31:I31"/>
  </mergeCell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ED65D-CD07-4270-B24E-5AA77C5AB3A0}">
  <sheetPr>
    <tabColor rgb="FFFFC000"/>
  </sheetPr>
  <dimension ref="A1:S84"/>
  <sheetViews>
    <sheetView tabSelected="1" topLeftCell="M5" zoomScale="85" zoomScaleNormal="85" workbookViewId="0">
      <selection activeCell="Q6" sqref="Q6"/>
    </sheetView>
  </sheetViews>
  <sheetFormatPr defaultRowHeight="18.75" customHeight="1"/>
  <cols>
    <col min="2" max="2" width="11.125" customWidth="1"/>
    <col min="3" max="3" width="5.75" customWidth="1"/>
    <col min="4" max="4" width="30.625" customWidth="1"/>
    <col min="5" max="5" width="39.875" customWidth="1"/>
    <col min="6" max="6" width="16" customWidth="1"/>
    <col min="7" max="7" width="16.375" customWidth="1"/>
    <col min="8" max="8" width="18.625" customWidth="1"/>
    <col min="9" max="9" width="18.25" customWidth="1"/>
    <col min="10" max="10" width="38.875" customWidth="1"/>
    <col min="11" max="11" width="39.75" customWidth="1"/>
    <col min="12" max="12" width="41.25" customWidth="1"/>
    <col min="13" max="13" width="29.5" customWidth="1"/>
    <col min="14" max="14" width="38.75" customWidth="1"/>
    <col min="15" max="15" width="36.125" customWidth="1"/>
    <col min="16" max="16" width="38.75" customWidth="1"/>
    <col min="17" max="19" width="36.125" customWidth="1"/>
  </cols>
  <sheetData>
    <row r="1" spans="1:19" ht="25.5">
      <c r="A1" s="18" t="s">
        <v>60</v>
      </c>
    </row>
    <row r="3" spans="1:19" ht="25.5">
      <c r="B3" s="16" t="s">
        <v>61</v>
      </c>
      <c r="C3" s="16"/>
      <c r="D3" s="17" t="s">
        <v>34</v>
      </c>
      <c r="E3" s="22" t="s">
        <v>150</v>
      </c>
    </row>
    <row r="5" spans="1:19" ht="33">
      <c r="B5" s="1" t="s">
        <v>62</v>
      </c>
      <c r="C5" s="1"/>
      <c r="D5" s="1" t="s">
        <v>63</v>
      </c>
      <c r="E5" s="1" t="s">
        <v>64</v>
      </c>
      <c r="F5" s="1" t="s">
        <v>65</v>
      </c>
      <c r="G5" s="1" t="s">
        <v>66</v>
      </c>
      <c r="H5" s="20" t="s">
        <v>67</v>
      </c>
      <c r="I5" s="1" t="s">
        <v>139</v>
      </c>
      <c r="J5" s="1" t="s">
        <v>68</v>
      </c>
      <c r="K5" s="1" t="s">
        <v>69</v>
      </c>
      <c r="L5" s="1" t="s">
        <v>70</v>
      </c>
      <c r="M5" s="1" t="s">
        <v>71</v>
      </c>
      <c r="N5" s="53" t="s">
        <v>140</v>
      </c>
      <c r="O5" s="53" t="s">
        <v>72</v>
      </c>
      <c r="P5" s="1" t="s">
        <v>73</v>
      </c>
      <c r="Q5" s="1" t="s">
        <v>74</v>
      </c>
      <c r="R5" s="1" t="s">
        <v>75</v>
      </c>
      <c r="S5" s="1" t="s">
        <v>76</v>
      </c>
    </row>
    <row r="6" spans="1:19" ht="120" customHeight="1">
      <c r="B6" s="19" t="s">
        <v>173</v>
      </c>
      <c r="C6" s="7">
        <v>1</v>
      </c>
      <c r="D6" s="15" t="s">
        <v>174</v>
      </c>
      <c r="E6" s="2" t="s">
        <v>175</v>
      </c>
      <c r="F6" s="2" t="s">
        <v>176</v>
      </c>
      <c r="G6" s="2" t="s">
        <v>118</v>
      </c>
      <c r="H6" s="31" t="s">
        <v>177</v>
      </c>
      <c r="I6" s="4" t="s">
        <v>82</v>
      </c>
      <c r="J6" s="48" t="s">
        <v>114</v>
      </c>
      <c r="K6" s="48" t="s">
        <v>116</v>
      </c>
      <c r="L6" s="48" t="s">
        <v>178</v>
      </c>
      <c r="M6" s="48" t="s">
        <v>179</v>
      </c>
      <c r="N6" s="62" t="s">
        <v>180</v>
      </c>
      <c r="O6" s="62" t="s">
        <v>180</v>
      </c>
      <c r="P6" s="11" t="s">
        <v>181</v>
      </c>
      <c r="Q6" s="54" t="s">
        <v>181</v>
      </c>
      <c r="R6" s="49" t="s">
        <v>182</v>
      </c>
      <c r="S6" s="49" t="s">
        <v>182</v>
      </c>
    </row>
    <row r="7" spans="1:19" ht="120" customHeight="1">
      <c r="B7" s="19" t="s">
        <v>173</v>
      </c>
      <c r="C7" s="7">
        <v>1</v>
      </c>
      <c r="D7" s="15" t="s">
        <v>174</v>
      </c>
      <c r="E7" s="2" t="s">
        <v>175</v>
      </c>
      <c r="F7" s="2" t="s">
        <v>176</v>
      </c>
      <c r="G7" s="2" t="s">
        <v>118</v>
      </c>
      <c r="H7" s="31" t="s">
        <v>183</v>
      </c>
      <c r="I7" s="4" t="s">
        <v>82</v>
      </c>
      <c r="J7" s="48" t="s">
        <v>115</v>
      </c>
      <c r="K7" s="48" t="s">
        <v>80</v>
      </c>
      <c r="L7" s="48" t="s">
        <v>151</v>
      </c>
      <c r="M7" s="48" t="s">
        <v>166</v>
      </c>
      <c r="N7" s="62" t="s">
        <v>184</v>
      </c>
      <c r="O7" s="62" t="s">
        <v>184</v>
      </c>
      <c r="P7" s="11" t="s">
        <v>185</v>
      </c>
      <c r="Q7" s="54" t="s">
        <v>185</v>
      </c>
      <c r="R7" s="49" t="s">
        <v>186</v>
      </c>
      <c r="S7" s="49" t="s">
        <v>186</v>
      </c>
    </row>
    <row r="8" spans="1:19" ht="120" customHeight="1">
      <c r="B8" s="19" t="s">
        <v>173</v>
      </c>
      <c r="C8" s="7">
        <v>1</v>
      </c>
      <c r="D8" s="15" t="s">
        <v>174</v>
      </c>
      <c r="E8" s="2" t="s">
        <v>175</v>
      </c>
      <c r="F8" s="2" t="s">
        <v>176</v>
      </c>
      <c r="G8" s="2" t="s">
        <v>118</v>
      </c>
      <c r="H8" s="31" t="s">
        <v>177</v>
      </c>
      <c r="I8" s="4" t="s">
        <v>82</v>
      </c>
      <c r="J8" s="48" t="s">
        <v>137</v>
      </c>
      <c r="K8" s="48" t="s">
        <v>113</v>
      </c>
      <c r="L8" s="48" t="s">
        <v>187</v>
      </c>
      <c r="M8" s="48" t="s">
        <v>138</v>
      </c>
      <c r="N8" s="62" t="s">
        <v>188</v>
      </c>
      <c r="O8" s="62" t="s">
        <v>188</v>
      </c>
      <c r="P8" s="11" t="s">
        <v>189</v>
      </c>
      <c r="Q8" s="54" t="s">
        <v>189</v>
      </c>
      <c r="R8" s="49" t="s">
        <v>190</v>
      </c>
      <c r="S8" s="49" t="s">
        <v>190</v>
      </c>
    </row>
    <row r="9" spans="1:19" ht="120" customHeight="1">
      <c r="B9" s="19" t="s">
        <v>173</v>
      </c>
      <c r="C9" s="7">
        <v>1</v>
      </c>
      <c r="D9" s="15" t="s">
        <v>174</v>
      </c>
      <c r="E9" s="2" t="s">
        <v>175</v>
      </c>
      <c r="F9" s="2" t="s">
        <v>176</v>
      </c>
      <c r="G9" s="2" t="s">
        <v>118</v>
      </c>
      <c r="H9" s="31" t="s">
        <v>177</v>
      </c>
      <c r="I9" s="4" t="s">
        <v>82</v>
      </c>
      <c r="J9" s="48" t="s">
        <v>135</v>
      </c>
      <c r="K9" s="48" t="s">
        <v>113</v>
      </c>
      <c r="L9" s="48" t="s">
        <v>191</v>
      </c>
      <c r="M9" s="48" t="s">
        <v>136</v>
      </c>
      <c r="N9" s="62" t="s">
        <v>192</v>
      </c>
      <c r="O9" s="55" t="s">
        <v>192</v>
      </c>
      <c r="P9" s="11" t="s">
        <v>193</v>
      </c>
      <c r="Q9" s="54" t="s">
        <v>193</v>
      </c>
      <c r="R9" s="49" t="s">
        <v>194</v>
      </c>
      <c r="S9" s="49" t="s">
        <v>194</v>
      </c>
    </row>
    <row r="10" spans="1:19" ht="120" customHeight="1">
      <c r="B10" s="19" t="s">
        <v>173</v>
      </c>
      <c r="C10" s="7">
        <v>1</v>
      </c>
      <c r="D10" s="15" t="s">
        <v>174</v>
      </c>
      <c r="E10" s="2" t="s">
        <v>175</v>
      </c>
      <c r="F10" s="2" t="s">
        <v>176</v>
      </c>
      <c r="G10" s="2" t="s">
        <v>118</v>
      </c>
      <c r="H10" s="31" t="s">
        <v>177</v>
      </c>
      <c r="I10" s="4" t="s">
        <v>82</v>
      </c>
      <c r="J10" s="11" t="s">
        <v>195</v>
      </c>
      <c r="K10" s="11" t="s">
        <v>119</v>
      </c>
      <c r="L10" s="11" t="s">
        <v>196</v>
      </c>
      <c r="M10" s="63" t="s">
        <v>197</v>
      </c>
      <c r="N10" s="55" t="s">
        <v>198</v>
      </c>
      <c r="O10" s="55" t="s">
        <v>198</v>
      </c>
      <c r="P10" s="11" t="s">
        <v>199</v>
      </c>
      <c r="Q10" s="54" t="s">
        <v>199</v>
      </c>
      <c r="R10" s="25"/>
      <c r="S10" s="25"/>
    </row>
    <row r="11" spans="1:19" ht="120" customHeight="1">
      <c r="B11" s="56" t="s">
        <v>173</v>
      </c>
      <c r="C11" s="57">
        <v>1</v>
      </c>
      <c r="D11" s="58" t="s">
        <v>174</v>
      </c>
      <c r="E11" s="56" t="s">
        <v>175</v>
      </c>
      <c r="F11" s="56" t="s">
        <v>176</v>
      </c>
      <c r="G11" s="56" t="s">
        <v>118</v>
      </c>
      <c r="H11" s="59" t="s">
        <v>177</v>
      </c>
      <c r="I11" s="60" t="s">
        <v>82</v>
      </c>
      <c r="J11" s="56" t="s">
        <v>200</v>
      </c>
      <c r="K11" s="56" t="s">
        <v>80</v>
      </c>
      <c r="L11" s="56" t="s">
        <v>201</v>
      </c>
      <c r="M11" s="56" t="s">
        <v>202</v>
      </c>
      <c r="N11" s="51"/>
      <c r="O11" s="51"/>
      <c r="P11" s="56" t="s">
        <v>203</v>
      </c>
      <c r="Q11" s="73"/>
      <c r="R11" s="61" t="s">
        <v>204</v>
      </c>
      <c r="S11" s="61" t="s">
        <v>204</v>
      </c>
    </row>
    <row r="12" spans="1:19" ht="120" customHeight="1">
      <c r="B12" s="13" t="s">
        <v>205</v>
      </c>
      <c r="C12" s="7">
        <v>2</v>
      </c>
      <c r="D12" s="15" t="s">
        <v>206</v>
      </c>
      <c r="E12" s="2" t="s">
        <v>207</v>
      </c>
      <c r="F12" s="2" t="s">
        <v>77</v>
      </c>
      <c r="G12" s="2" t="s">
        <v>93</v>
      </c>
      <c r="H12" s="31" t="s">
        <v>208</v>
      </c>
      <c r="I12" s="4" t="s">
        <v>82</v>
      </c>
      <c r="J12" s="2"/>
      <c r="K12" s="2"/>
      <c r="L12" s="2"/>
      <c r="M12" s="2"/>
      <c r="N12" s="62" t="s">
        <v>209</v>
      </c>
      <c r="O12" s="62" t="s">
        <v>209</v>
      </c>
      <c r="P12" s="2"/>
      <c r="Q12" s="3"/>
      <c r="R12" s="2"/>
      <c r="S12" s="2"/>
    </row>
    <row r="13" spans="1:19" ht="120" customHeight="1">
      <c r="B13" s="19" t="s">
        <v>210</v>
      </c>
      <c r="C13" s="7">
        <v>1</v>
      </c>
      <c r="D13" s="15" t="s">
        <v>211</v>
      </c>
      <c r="E13" s="2" t="s">
        <v>212</v>
      </c>
      <c r="F13" s="2" t="s">
        <v>77</v>
      </c>
      <c r="G13" s="2" t="s">
        <v>93</v>
      </c>
      <c r="H13" s="31" t="s">
        <v>213</v>
      </c>
      <c r="I13" s="4" t="s">
        <v>82</v>
      </c>
      <c r="J13" s="48" t="s">
        <v>114</v>
      </c>
      <c r="K13" s="48" t="s">
        <v>116</v>
      </c>
      <c r="L13" s="48" t="s">
        <v>178</v>
      </c>
      <c r="M13" s="48" t="s">
        <v>179</v>
      </c>
      <c r="N13" s="62" t="s">
        <v>214</v>
      </c>
      <c r="O13" s="62" t="s">
        <v>214</v>
      </c>
      <c r="P13" s="11" t="s">
        <v>215</v>
      </c>
      <c r="Q13" s="54" t="s">
        <v>215</v>
      </c>
      <c r="R13" s="49" t="s">
        <v>216</v>
      </c>
      <c r="S13" s="49" t="s">
        <v>216</v>
      </c>
    </row>
    <row r="14" spans="1:19" ht="120" customHeight="1">
      <c r="B14" s="39" t="s">
        <v>217</v>
      </c>
      <c r="C14" s="40">
        <v>0</v>
      </c>
      <c r="D14" s="41" t="s">
        <v>218</v>
      </c>
      <c r="E14" s="42" t="s">
        <v>219</v>
      </c>
      <c r="F14" s="42" t="s">
        <v>167</v>
      </c>
      <c r="G14" s="42" t="s">
        <v>149</v>
      </c>
      <c r="H14" s="43" t="s">
        <v>220</v>
      </c>
      <c r="I14" s="44" t="s">
        <v>117</v>
      </c>
      <c r="J14" s="42"/>
      <c r="K14" s="42"/>
      <c r="L14" s="42"/>
      <c r="M14" s="42" t="s">
        <v>221</v>
      </c>
      <c r="N14" s="51"/>
      <c r="O14" s="51"/>
      <c r="P14" s="46"/>
      <c r="Q14" s="74"/>
      <c r="R14" s="46"/>
      <c r="S14" s="46"/>
    </row>
    <row r="15" spans="1:19" ht="120" customHeight="1">
      <c r="B15" s="19" t="s">
        <v>222</v>
      </c>
      <c r="C15" s="7">
        <v>1</v>
      </c>
      <c r="D15" s="29" t="s">
        <v>146</v>
      </c>
      <c r="E15" s="2" t="s">
        <v>144</v>
      </c>
      <c r="F15" s="2" t="s">
        <v>77</v>
      </c>
      <c r="G15" s="2" t="s">
        <v>93</v>
      </c>
      <c r="H15" s="9" t="s">
        <v>122</v>
      </c>
      <c r="I15" s="4" t="s">
        <v>117</v>
      </c>
      <c r="J15" s="48" t="s">
        <v>223</v>
      </c>
      <c r="K15" s="48" t="s">
        <v>112</v>
      </c>
      <c r="L15" s="48" t="s">
        <v>121</v>
      </c>
      <c r="M15" s="48" t="s">
        <v>24</v>
      </c>
      <c r="N15" s="62" t="s">
        <v>224</v>
      </c>
      <c r="O15" s="62" t="s">
        <v>224</v>
      </c>
      <c r="P15" s="11" t="s">
        <v>225</v>
      </c>
      <c r="Q15" s="54" t="s">
        <v>225</v>
      </c>
      <c r="R15" s="49" t="s">
        <v>226</v>
      </c>
      <c r="S15" s="49" t="s">
        <v>226</v>
      </c>
    </row>
    <row r="16" spans="1:19" ht="120" customHeight="1">
      <c r="B16" s="64" t="s">
        <v>227</v>
      </c>
      <c r="C16" s="65">
        <v>0</v>
      </c>
      <c r="D16" s="66" t="s">
        <v>228</v>
      </c>
      <c r="E16" s="67" t="s">
        <v>229</v>
      </c>
      <c r="F16" s="67" t="s">
        <v>77</v>
      </c>
      <c r="G16" s="67" t="s">
        <v>93</v>
      </c>
      <c r="H16" s="68" t="s">
        <v>230</v>
      </c>
      <c r="I16" s="69" t="s">
        <v>82</v>
      </c>
      <c r="J16" s="70" t="s">
        <v>223</v>
      </c>
      <c r="K16" s="70" t="s">
        <v>109</v>
      </c>
      <c r="L16" s="70" t="s">
        <v>231</v>
      </c>
      <c r="M16" s="70" t="s">
        <v>24</v>
      </c>
      <c r="N16" s="62" t="s">
        <v>232</v>
      </c>
      <c r="O16" s="62" t="s">
        <v>232</v>
      </c>
      <c r="P16" s="72" t="s">
        <v>233</v>
      </c>
      <c r="Q16" s="75" t="s">
        <v>233</v>
      </c>
      <c r="R16" s="71" t="s">
        <v>234</v>
      </c>
      <c r="S16" s="71" t="s">
        <v>234</v>
      </c>
    </row>
    <row r="17" spans="2:19" ht="120" customHeight="1">
      <c r="B17" s="6" t="s">
        <v>235</v>
      </c>
      <c r="C17" s="7">
        <v>1</v>
      </c>
      <c r="D17" s="8" t="s">
        <v>236</v>
      </c>
      <c r="E17" s="2" t="s">
        <v>237</v>
      </c>
      <c r="F17" s="2"/>
      <c r="G17" s="2"/>
      <c r="H17" s="31"/>
      <c r="I17" s="4" t="s">
        <v>82</v>
      </c>
      <c r="J17" s="48" t="s">
        <v>114</v>
      </c>
      <c r="K17" s="48" t="s">
        <v>116</v>
      </c>
      <c r="L17" s="48" t="s">
        <v>178</v>
      </c>
      <c r="M17" s="48" t="s">
        <v>238</v>
      </c>
      <c r="N17" s="62" t="s">
        <v>239</v>
      </c>
      <c r="O17" s="62" t="s">
        <v>239</v>
      </c>
      <c r="P17" s="11" t="s">
        <v>240</v>
      </c>
      <c r="Q17" s="54" t="s">
        <v>240</v>
      </c>
      <c r="R17" s="49" t="s">
        <v>241</v>
      </c>
      <c r="S17" s="49" t="s">
        <v>241</v>
      </c>
    </row>
    <row r="18" spans="2:19" ht="120" customHeight="1">
      <c r="B18" s="6" t="s">
        <v>235</v>
      </c>
      <c r="C18" s="7">
        <v>1</v>
      </c>
      <c r="D18" s="8" t="s">
        <v>236</v>
      </c>
      <c r="E18" s="2" t="s">
        <v>237</v>
      </c>
      <c r="F18" s="2"/>
      <c r="G18" s="2"/>
      <c r="H18" s="31"/>
      <c r="I18" s="4" t="s">
        <v>82</v>
      </c>
      <c r="J18" s="11" t="s">
        <v>242</v>
      </c>
      <c r="K18" s="11" t="s">
        <v>112</v>
      </c>
      <c r="L18" s="11" t="s">
        <v>243</v>
      </c>
      <c r="M18" s="11" t="s">
        <v>244</v>
      </c>
      <c r="N18" s="62" t="s">
        <v>245</v>
      </c>
      <c r="O18" s="62" t="s">
        <v>245</v>
      </c>
      <c r="P18" s="11" t="s">
        <v>246</v>
      </c>
      <c r="Q18" s="54" t="s">
        <v>246</v>
      </c>
      <c r="R18" s="25"/>
      <c r="S18" s="25"/>
    </row>
    <row r="19" spans="2:19" ht="120" customHeight="1">
      <c r="B19" s="19" t="s">
        <v>247</v>
      </c>
      <c r="C19" s="7">
        <v>1</v>
      </c>
      <c r="D19" s="15" t="s">
        <v>248</v>
      </c>
      <c r="E19" s="2" t="s">
        <v>249</v>
      </c>
      <c r="F19" s="2" t="s">
        <v>77</v>
      </c>
      <c r="G19" s="2" t="s">
        <v>93</v>
      </c>
      <c r="H19" s="31" t="s">
        <v>250</v>
      </c>
      <c r="I19" s="4" t="s">
        <v>81</v>
      </c>
      <c r="J19" s="48" t="s">
        <v>251</v>
      </c>
      <c r="K19" s="48" t="s">
        <v>80</v>
      </c>
      <c r="L19" s="48" t="s">
        <v>252</v>
      </c>
      <c r="M19" s="48" t="s">
        <v>6</v>
      </c>
      <c r="N19" s="76"/>
      <c r="O19" s="76"/>
      <c r="P19" s="11" t="s">
        <v>253</v>
      </c>
      <c r="Q19" s="54" t="s">
        <v>253</v>
      </c>
      <c r="R19" s="49" t="s">
        <v>254</v>
      </c>
      <c r="S19" s="49" t="s">
        <v>254</v>
      </c>
    </row>
    <row r="20" spans="2:19" ht="120" customHeight="1">
      <c r="B20" s="19" t="s">
        <v>247</v>
      </c>
      <c r="C20" s="7">
        <v>1</v>
      </c>
      <c r="D20" s="15" t="s">
        <v>248</v>
      </c>
      <c r="E20" s="2" t="s">
        <v>249</v>
      </c>
      <c r="F20" s="2" t="s">
        <v>77</v>
      </c>
      <c r="G20" s="2" t="s">
        <v>93</v>
      </c>
      <c r="H20" s="31" t="s">
        <v>250</v>
      </c>
      <c r="I20" s="4" t="s">
        <v>81</v>
      </c>
      <c r="J20" s="48" t="s">
        <v>255</v>
      </c>
      <c r="K20" s="48" t="s">
        <v>94</v>
      </c>
      <c r="L20" s="48" t="s">
        <v>256</v>
      </c>
      <c r="M20" s="48" t="s">
        <v>257</v>
      </c>
      <c r="N20" s="62" t="s">
        <v>258</v>
      </c>
      <c r="O20" s="62" t="s">
        <v>258</v>
      </c>
      <c r="P20" s="11" t="s">
        <v>259</v>
      </c>
      <c r="Q20" s="54" t="s">
        <v>259</v>
      </c>
      <c r="R20" s="49" t="s">
        <v>260</v>
      </c>
      <c r="S20" s="49" t="s">
        <v>260</v>
      </c>
    </row>
    <row r="21" spans="2:19" ht="140.25" customHeight="1">
      <c r="B21" s="19" t="s">
        <v>247</v>
      </c>
      <c r="C21" s="7">
        <v>1</v>
      </c>
      <c r="D21" s="15" t="s">
        <v>248</v>
      </c>
      <c r="E21" s="2" t="s">
        <v>249</v>
      </c>
      <c r="F21" s="2" t="s">
        <v>77</v>
      </c>
      <c r="G21" s="2" t="s">
        <v>93</v>
      </c>
      <c r="H21" s="31" t="s">
        <v>250</v>
      </c>
      <c r="I21" s="4" t="s">
        <v>81</v>
      </c>
      <c r="J21" s="48" t="s">
        <v>261</v>
      </c>
      <c r="K21" s="48" t="s">
        <v>95</v>
      </c>
      <c r="L21" s="48" t="s">
        <v>262</v>
      </c>
      <c r="M21" s="48" t="s">
        <v>96</v>
      </c>
      <c r="N21" s="62" t="s">
        <v>263</v>
      </c>
      <c r="O21" s="62" t="s">
        <v>263</v>
      </c>
      <c r="P21" s="11" t="s">
        <v>264</v>
      </c>
      <c r="Q21" s="54" t="s">
        <v>264</v>
      </c>
      <c r="R21" s="49" t="s">
        <v>265</v>
      </c>
      <c r="S21" s="49" t="s">
        <v>265</v>
      </c>
    </row>
    <row r="22" spans="2:19" ht="120" customHeight="1">
      <c r="B22" s="19" t="s">
        <v>266</v>
      </c>
      <c r="C22" s="7">
        <v>1</v>
      </c>
      <c r="D22" s="15" t="s">
        <v>267</v>
      </c>
      <c r="E22" s="2" t="s">
        <v>268</v>
      </c>
      <c r="F22" s="2" t="s">
        <v>77</v>
      </c>
      <c r="G22" s="2" t="s">
        <v>93</v>
      </c>
      <c r="H22" s="31" t="s">
        <v>269</v>
      </c>
      <c r="I22" s="4" t="s">
        <v>81</v>
      </c>
      <c r="J22" s="50" t="s">
        <v>102</v>
      </c>
      <c r="K22" s="50" t="s">
        <v>80</v>
      </c>
      <c r="L22" s="50" t="s">
        <v>103</v>
      </c>
      <c r="M22" s="48" t="s">
        <v>6</v>
      </c>
      <c r="N22" s="62" t="s">
        <v>270</v>
      </c>
      <c r="O22" s="62" t="s">
        <v>270</v>
      </c>
      <c r="P22" s="11" t="s">
        <v>271</v>
      </c>
      <c r="Q22" s="54" t="s">
        <v>271</v>
      </c>
      <c r="R22" s="49" t="s">
        <v>272</v>
      </c>
      <c r="S22" s="49" t="s">
        <v>272</v>
      </c>
    </row>
    <row r="23" spans="2:19" ht="120" customHeight="1">
      <c r="B23" s="19" t="s">
        <v>266</v>
      </c>
      <c r="C23" s="7">
        <v>1</v>
      </c>
      <c r="D23" s="15" t="s">
        <v>267</v>
      </c>
      <c r="E23" s="2" t="s">
        <v>268</v>
      </c>
      <c r="F23" s="2" t="s">
        <v>77</v>
      </c>
      <c r="G23" s="2" t="s">
        <v>93</v>
      </c>
      <c r="H23" s="31" t="s">
        <v>269</v>
      </c>
      <c r="I23" s="4" t="s">
        <v>81</v>
      </c>
      <c r="J23" s="11" t="s">
        <v>242</v>
      </c>
      <c r="K23" s="11" t="s">
        <v>112</v>
      </c>
      <c r="L23" s="11" t="s">
        <v>243</v>
      </c>
      <c r="M23" s="11" t="s">
        <v>110</v>
      </c>
      <c r="N23" s="62" t="s">
        <v>273</v>
      </c>
      <c r="O23" s="62" t="s">
        <v>273</v>
      </c>
      <c r="P23" s="11" t="s">
        <v>274</v>
      </c>
      <c r="Q23" s="54" t="s">
        <v>274</v>
      </c>
      <c r="R23" s="25"/>
      <c r="S23" s="25"/>
    </row>
    <row r="24" spans="2:19" ht="120" customHeight="1">
      <c r="B24" s="19" t="s">
        <v>275</v>
      </c>
      <c r="C24" s="7">
        <v>1</v>
      </c>
      <c r="D24" s="15" t="s">
        <v>267</v>
      </c>
      <c r="E24" s="2" t="s">
        <v>268</v>
      </c>
      <c r="F24" s="2" t="s">
        <v>77</v>
      </c>
      <c r="G24" s="2" t="s">
        <v>93</v>
      </c>
      <c r="H24" s="31" t="s">
        <v>269</v>
      </c>
      <c r="I24" s="4" t="s">
        <v>81</v>
      </c>
      <c r="J24" s="11" t="s">
        <v>276</v>
      </c>
      <c r="K24" s="11" t="s">
        <v>277</v>
      </c>
      <c r="L24" s="11" t="s">
        <v>278</v>
      </c>
      <c r="M24" s="11" t="s">
        <v>279</v>
      </c>
      <c r="N24" s="62" t="s">
        <v>280</v>
      </c>
      <c r="O24" s="62" t="s">
        <v>280</v>
      </c>
      <c r="P24" s="11"/>
      <c r="Q24" s="54"/>
      <c r="R24" s="25"/>
      <c r="S24" s="25"/>
    </row>
    <row r="25" spans="2:19" ht="120" customHeight="1">
      <c r="B25" s="19" t="s">
        <v>281</v>
      </c>
      <c r="C25" s="7">
        <v>1</v>
      </c>
      <c r="D25" s="15" t="s">
        <v>282</v>
      </c>
      <c r="E25" s="2" t="s">
        <v>283</v>
      </c>
      <c r="F25" s="2" t="s">
        <v>77</v>
      </c>
      <c r="G25" s="2" t="s">
        <v>93</v>
      </c>
      <c r="H25" s="31" t="s">
        <v>284</v>
      </c>
      <c r="I25" s="4" t="s">
        <v>82</v>
      </c>
      <c r="J25" s="48" t="s">
        <v>114</v>
      </c>
      <c r="K25" s="48" t="s">
        <v>116</v>
      </c>
      <c r="L25" s="48" t="s">
        <v>147</v>
      </c>
      <c r="M25" s="48" t="s">
        <v>179</v>
      </c>
      <c r="N25" s="62" t="s">
        <v>285</v>
      </c>
      <c r="O25" s="62" t="s">
        <v>285</v>
      </c>
      <c r="P25" s="11" t="s">
        <v>286</v>
      </c>
      <c r="Q25" s="54" t="s">
        <v>286</v>
      </c>
      <c r="R25" s="49" t="s">
        <v>287</v>
      </c>
      <c r="S25" s="49" t="s">
        <v>287</v>
      </c>
    </row>
    <row r="26" spans="2:19" ht="120" customHeight="1">
      <c r="B26" s="19" t="s">
        <v>288</v>
      </c>
      <c r="C26" s="7">
        <v>1</v>
      </c>
      <c r="D26" s="15" t="s">
        <v>289</v>
      </c>
      <c r="E26" s="2" t="s">
        <v>290</v>
      </c>
      <c r="F26" s="2" t="s">
        <v>108</v>
      </c>
      <c r="G26" s="2" t="s">
        <v>93</v>
      </c>
      <c r="H26" s="31" t="s">
        <v>291</v>
      </c>
      <c r="I26" s="4" t="s">
        <v>82</v>
      </c>
      <c r="J26" s="48" t="s">
        <v>242</v>
      </c>
      <c r="K26" s="48" t="s">
        <v>112</v>
      </c>
      <c r="L26" s="48" t="s">
        <v>243</v>
      </c>
      <c r="M26" s="48" t="s">
        <v>24</v>
      </c>
      <c r="N26" s="62" t="s">
        <v>292</v>
      </c>
      <c r="O26" s="62" t="s">
        <v>292</v>
      </c>
      <c r="P26" s="11" t="s">
        <v>293</v>
      </c>
      <c r="Q26" s="54" t="s">
        <v>293</v>
      </c>
      <c r="R26" s="49" t="s">
        <v>294</v>
      </c>
      <c r="S26" s="49" t="s">
        <v>294</v>
      </c>
    </row>
    <row r="27" spans="2:19" ht="120" customHeight="1">
      <c r="B27" s="19" t="s">
        <v>295</v>
      </c>
      <c r="C27" s="7">
        <v>1</v>
      </c>
      <c r="D27" s="15" t="s">
        <v>296</v>
      </c>
      <c r="E27" s="2" t="s">
        <v>297</v>
      </c>
      <c r="F27" s="2" t="s">
        <v>108</v>
      </c>
      <c r="G27" s="2" t="s">
        <v>93</v>
      </c>
      <c r="H27" s="31" t="s">
        <v>298</v>
      </c>
      <c r="I27" s="4" t="s">
        <v>81</v>
      </c>
      <c r="J27" s="48" t="s">
        <v>242</v>
      </c>
      <c r="K27" s="48" t="s">
        <v>112</v>
      </c>
      <c r="L27" s="48" t="s">
        <v>299</v>
      </c>
      <c r="M27" s="48" t="s">
        <v>24</v>
      </c>
      <c r="N27" s="62" t="s">
        <v>300</v>
      </c>
      <c r="O27" s="62" t="s">
        <v>300</v>
      </c>
      <c r="P27" s="11" t="s">
        <v>301</v>
      </c>
      <c r="Q27" s="54" t="s">
        <v>301</v>
      </c>
      <c r="R27" s="49" t="s">
        <v>302</v>
      </c>
      <c r="S27" s="49" t="s">
        <v>302</v>
      </c>
    </row>
    <row r="28" spans="2:19" ht="120" customHeight="1">
      <c r="B28" s="19" t="s">
        <v>295</v>
      </c>
      <c r="C28" s="7">
        <v>1</v>
      </c>
      <c r="D28" s="15" t="s">
        <v>296</v>
      </c>
      <c r="E28" s="2" t="s">
        <v>297</v>
      </c>
      <c r="F28" s="2" t="s">
        <v>108</v>
      </c>
      <c r="G28" s="2" t="s">
        <v>93</v>
      </c>
      <c r="H28" s="31" t="s">
        <v>298</v>
      </c>
      <c r="I28" s="4" t="s">
        <v>81</v>
      </c>
      <c r="J28" s="11" t="s">
        <v>99</v>
      </c>
      <c r="K28" s="11" t="s">
        <v>100</v>
      </c>
      <c r="L28" s="11" t="s">
        <v>101</v>
      </c>
      <c r="M28" s="11" t="s">
        <v>303</v>
      </c>
      <c r="N28" s="62" t="s">
        <v>304</v>
      </c>
      <c r="O28" s="62" t="s">
        <v>304</v>
      </c>
      <c r="P28" s="11"/>
      <c r="Q28" s="54"/>
      <c r="R28" s="25"/>
      <c r="S28" s="25"/>
    </row>
    <row r="29" spans="2:19" ht="120" customHeight="1">
      <c r="B29" s="19" t="s">
        <v>305</v>
      </c>
      <c r="C29" s="7">
        <v>1</v>
      </c>
      <c r="D29" s="15" t="s">
        <v>306</v>
      </c>
      <c r="E29" s="2" t="s">
        <v>307</v>
      </c>
      <c r="F29" s="2" t="s">
        <v>108</v>
      </c>
      <c r="G29" s="2" t="s">
        <v>93</v>
      </c>
      <c r="H29" s="31" t="s">
        <v>308</v>
      </c>
      <c r="I29" s="4" t="s">
        <v>82</v>
      </c>
      <c r="J29" s="48" t="s">
        <v>309</v>
      </c>
      <c r="K29" s="48" t="s">
        <v>112</v>
      </c>
      <c r="L29" s="48" t="s">
        <v>121</v>
      </c>
      <c r="M29" s="48" t="s">
        <v>24</v>
      </c>
      <c r="N29" s="62" t="s">
        <v>310</v>
      </c>
      <c r="O29" s="62" t="s">
        <v>310</v>
      </c>
      <c r="P29" s="11" t="s">
        <v>311</v>
      </c>
      <c r="Q29" s="54" t="s">
        <v>311</v>
      </c>
      <c r="R29" s="49" t="s">
        <v>312</v>
      </c>
      <c r="S29" s="49" t="s">
        <v>312</v>
      </c>
    </row>
    <row r="30" spans="2:19" ht="120" customHeight="1">
      <c r="B30" s="19" t="s">
        <v>313</v>
      </c>
      <c r="C30" s="7">
        <v>1</v>
      </c>
      <c r="D30" s="15" t="s">
        <v>314</v>
      </c>
      <c r="E30" s="2" t="s">
        <v>315</v>
      </c>
      <c r="F30" s="2" t="s">
        <v>108</v>
      </c>
      <c r="G30" s="2" t="s">
        <v>93</v>
      </c>
      <c r="H30" s="31" t="s">
        <v>316</v>
      </c>
      <c r="I30" s="4" t="s">
        <v>82</v>
      </c>
      <c r="J30" s="11" t="s">
        <v>309</v>
      </c>
      <c r="K30" s="11" t="s">
        <v>112</v>
      </c>
      <c r="L30" s="11" t="s">
        <v>121</v>
      </c>
      <c r="M30" s="11" t="s">
        <v>24</v>
      </c>
      <c r="N30" s="62" t="s">
        <v>317</v>
      </c>
      <c r="O30" s="62" t="s">
        <v>317</v>
      </c>
      <c r="P30" s="11"/>
      <c r="Q30" s="54"/>
      <c r="R30" s="25"/>
      <c r="S30" s="25"/>
    </row>
    <row r="31" spans="2:19" ht="120" customHeight="1">
      <c r="B31" s="19" t="s">
        <v>318</v>
      </c>
      <c r="C31" s="7">
        <v>1</v>
      </c>
      <c r="D31" s="15" t="s">
        <v>319</v>
      </c>
      <c r="E31" s="2" t="s">
        <v>320</v>
      </c>
      <c r="F31" s="2" t="s">
        <v>92</v>
      </c>
      <c r="G31" s="2" t="s">
        <v>78</v>
      </c>
      <c r="H31" s="31" t="s">
        <v>145</v>
      </c>
      <c r="I31" s="4" t="s">
        <v>82</v>
      </c>
      <c r="J31" s="48" t="s">
        <v>114</v>
      </c>
      <c r="K31" s="48" t="s">
        <v>116</v>
      </c>
      <c r="L31" s="48" t="s">
        <v>147</v>
      </c>
      <c r="M31" s="48" t="s">
        <v>179</v>
      </c>
      <c r="N31" s="62" t="s">
        <v>321</v>
      </c>
      <c r="O31" s="62" t="s">
        <v>321</v>
      </c>
      <c r="P31" s="11" t="s">
        <v>322</v>
      </c>
      <c r="Q31" s="54" t="s">
        <v>322</v>
      </c>
      <c r="R31" s="49" t="s">
        <v>323</v>
      </c>
      <c r="S31" s="49" t="s">
        <v>323</v>
      </c>
    </row>
    <row r="32" spans="2:19" ht="120" customHeight="1">
      <c r="B32" s="19" t="s">
        <v>318</v>
      </c>
      <c r="C32" s="7">
        <v>1</v>
      </c>
      <c r="D32" s="15" t="s">
        <v>319</v>
      </c>
      <c r="E32" s="2" t="s">
        <v>320</v>
      </c>
      <c r="F32" s="2" t="s">
        <v>92</v>
      </c>
      <c r="G32" s="2" t="s">
        <v>78</v>
      </c>
      <c r="H32" s="31" t="s">
        <v>163</v>
      </c>
      <c r="I32" s="4" t="s">
        <v>82</v>
      </c>
      <c r="J32" s="48" t="s">
        <v>115</v>
      </c>
      <c r="K32" s="48" t="s">
        <v>80</v>
      </c>
      <c r="L32" s="48" t="s">
        <v>151</v>
      </c>
      <c r="M32" s="48" t="s">
        <v>166</v>
      </c>
      <c r="N32" s="62" t="s">
        <v>324</v>
      </c>
      <c r="O32" s="62" t="s">
        <v>324</v>
      </c>
      <c r="P32" s="11" t="s">
        <v>325</v>
      </c>
      <c r="Q32" s="54" t="s">
        <v>325</v>
      </c>
      <c r="R32" s="49" t="s">
        <v>326</v>
      </c>
      <c r="S32" s="49" t="s">
        <v>326</v>
      </c>
    </row>
    <row r="33" spans="2:19" ht="120" customHeight="1">
      <c r="B33" s="6" t="s">
        <v>327</v>
      </c>
      <c r="C33" s="7">
        <v>1</v>
      </c>
      <c r="D33" s="15" t="s">
        <v>328</v>
      </c>
      <c r="E33" s="2" t="s">
        <v>329</v>
      </c>
      <c r="F33" s="2" t="s">
        <v>330</v>
      </c>
      <c r="G33" s="2" t="s">
        <v>85</v>
      </c>
      <c r="H33" s="31" t="s">
        <v>331</v>
      </c>
      <c r="I33" s="4" t="s">
        <v>82</v>
      </c>
      <c r="J33" s="48" t="s">
        <v>332</v>
      </c>
      <c r="K33" s="48" t="s">
        <v>148</v>
      </c>
      <c r="L33" s="48" t="s">
        <v>152</v>
      </c>
      <c r="M33" s="48" t="s">
        <v>24</v>
      </c>
      <c r="N33" s="62" t="s">
        <v>333</v>
      </c>
      <c r="O33" s="62" t="s">
        <v>333</v>
      </c>
      <c r="P33" s="11" t="s">
        <v>334</v>
      </c>
      <c r="Q33" s="54" t="s">
        <v>334</v>
      </c>
      <c r="R33" s="49" t="s">
        <v>335</v>
      </c>
      <c r="S33" s="49" t="s">
        <v>335</v>
      </c>
    </row>
    <row r="34" spans="2:19" ht="120" customHeight="1">
      <c r="B34" s="6" t="s">
        <v>327</v>
      </c>
      <c r="C34" s="7">
        <v>1</v>
      </c>
      <c r="D34" s="15" t="s">
        <v>328</v>
      </c>
      <c r="E34" s="2" t="s">
        <v>336</v>
      </c>
      <c r="F34" s="2" t="s">
        <v>330</v>
      </c>
      <c r="G34" s="2" t="s">
        <v>111</v>
      </c>
      <c r="H34" s="31" t="s">
        <v>331</v>
      </c>
      <c r="I34" s="4" t="s">
        <v>82</v>
      </c>
      <c r="J34" s="11" t="s">
        <v>337</v>
      </c>
      <c r="K34" s="11" t="s">
        <v>113</v>
      </c>
      <c r="L34" s="11" t="s">
        <v>338</v>
      </c>
      <c r="M34" s="11" t="s">
        <v>339</v>
      </c>
      <c r="N34" s="62" t="s">
        <v>340</v>
      </c>
      <c r="O34" s="62" t="s">
        <v>340</v>
      </c>
      <c r="P34" s="11"/>
      <c r="Q34" s="54"/>
      <c r="R34" s="25"/>
      <c r="S34" s="25"/>
    </row>
    <row r="35" spans="2:19" ht="120" customHeight="1">
      <c r="B35" s="6" t="s">
        <v>341</v>
      </c>
      <c r="C35" s="7">
        <v>1</v>
      </c>
      <c r="D35" s="15" t="s">
        <v>342</v>
      </c>
      <c r="E35" s="2" t="s">
        <v>343</v>
      </c>
      <c r="F35" s="2" t="s">
        <v>330</v>
      </c>
      <c r="G35" s="2" t="s">
        <v>85</v>
      </c>
      <c r="H35" s="31" t="s">
        <v>344</v>
      </c>
      <c r="I35" s="4" t="s">
        <v>117</v>
      </c>
      <c r="J35" s="48" t="s">
        <v>345</v>
      </c>
      <c r="K35" s="48" t="s">
        <v>112</v>
      </c>
      <c r="L35" s="48" t="s">
        <v>346</v>
      </c>
      <c r="M35" s="48" t="s">
        <v>6</v>
      </c>
      <c r="N35" s="62" t="s">
        <v>347</v>
      </c>
      <c r="O35" s="62" t="s">
        <v>347</v>
      </c>
      <c r="P35" s="11" t="s">
        <v>348</v>
      </c>
      <c r="Q35" s="54" t="s">
        <v>348</v>
      </c>
      <c r="R35" s="49" t="s">
        <v>349</v>
      </c>
      <c r="S35" s="49" t="s">
        <v>349</v>
      </c>
    </row>
    <row r="36" spans="2:19" ht="120" customHeight="1">
      <c r="B36" s="6" t="s">
        <v>350</v>
      </c>
      <c r="C36" s="7">
        <v>1</v>
      </c>
      <c r="D36" s="15" t="s">
        <v>351</v>
      </c>
      <c r="E36" s="2" t="s">
        <v>352</v>
      </c>
      <c r="F36" s="2" t="s">
        <v>330</v>
      </c>
      <c r="G36" s="2" t="s">
        <v>85</v>
      </c>
      <c r="H36" s="31" t="s">
        <v>353</v>
      </c>
      <c r="I36" s="4" t="s">
        <v>82</v>
      </c>
      <c r="J36" s="48" t="s">
        <v>354</v>
      </c>
      <c r="K36" s="48" t="s">
        <v>172</v>
      </c>
      <c r="L36" s="48" t="s">
        <v>83</v>
      </c>
      <c r="M36" s="48" t="s">
        <v>6</v>
      </c>
      <c r="N36" s="62" t="s">
        <v>355</v>
      </c>
      <c r="O36" s="62" t="s">
        <v>355</v>
      </c>
      <c r="P36" s="11" t="s">
        <v>356</v>
      </c>
      <c r="Q36" s="54" t="s">
        <v>356</v>
      </c>
      <c r="R36" s="49" t="s">
        <v>357</v>
      </c>
      <c r="S36" s="49" t="s">
        <v>357</v>
      </c>
    </row>
    <row r="37" spans="2:19" ht="120" customHeight="1">
      <c r="B37" s="6" t="s">
        <v>350</v>
      </c>
      <c r="C37" s="7">
        <v>1</v>
      </c>
      <c r="D37" s="15" t="s">
        <v>351</v>
      </c>
      <c r="E37" s="2" t="s">
        <v>352</v>
      </c>
      <c r="F37" s="2" t="s">
        <v>330</v>
      </c>
      <c r="G37" s="2" t="s">
        <v>85</v>
      </c>
      <c r="H37" s="31" t="s">
        <v>358</v>
      </c>
      <c r="I37" s="4" t="s">
        <v>82</v>
      </c>
      <c r="J37" s="48" t="s">
        <v>135</v>
      </c>
      <c r="K37" s="48" t="s">
        <v>113</v>
      </c>
      <c r="L37" s="48" t="s">
        <v>191</v>
      </c>
      <c r="M37" s="48" t="s">
        <v>359</v>
      </c>
      <c r="N37" s="62" t="s">
        <v>360</v>
      </c>
      <c r="O37" s="55" t="s">
        <v>360</v>
      </c>
      <c r="P37" s="11" t="s">
        <v>361</v>
      </c>
      <c r="Q37" s="54" t="s">
        <v>361</v>
      </c>
      <c r="R37" s="49" t="s">
        <v>362</v>
      </c>
      <c r="S37" s="49" t="s">
        <v>362</v>
      </c>
    </row>
    <row r="38" spans="2:19" ht="120" customHeight="1">
      <c r="B38" s="2" t="s">
        <v>363</v>
      </c>
      <c r="C38" s="7"/>
      <c r="D38" s="15" t="s">
        <v>364</v>
      </c>
      <c r="E38" s="2" t="s">
        <v>365</v>
      </c>
      <c r="F38" s="2" t="s">
        <v>366</v>
      </c>
      <c r="G38" s="2" t="s">
        <v>367</v>
      </c>
      <c r="H38" s="31" t="s">
        <v>368</v>
      </c>
      <c r="I38" s="4" t="s">
        <v>81</v>
      </c>
      <c r="J38" s="2"/>
      <c r="K38" s="2"/>
      <c r="L38" s="2"/>
      <c r="M38" s="2"/>
      <c r="N38" s="51"/>
      <c r="O38" s="51"/>
      <c r="P38" s="2"/>
      <c r="Q38" s="3"/>
      <c r="R38" s="2"/>
      <c r="S38" s="2"/>
    </row>
    <row r="39" spans="2:19" ht="120" customHeight="1">
      <c r="B39" s="19" t="s">
        <v>369</v>
      </c>
      <c r="C39" s="7">
        <v>1</v>
      </c>
      <c r="D39" s="15" t="s">
        <v>154</v>
      </c>
      <c r="E39" s="2" t="s">
        <v>164</v>
      </c>
      <c r="F39" s="2" t="s">
        <v>92</v>
      </c>
      <c r="G39" s="2" t="s">
        <v>78</v>
      </c>
      <c r="H39" s="10" t="s">
        <v>250</v>
      </c>
      <c r="I39" s="4" t="s">
        <v>81</v>
      </c>
      <c r="J39" s="48" t="s">
        <v>251</v>
      </c>
      <c r="K39" s="48" t="s">
        <v>79</v>
      </c>
      <c r="L39" s="48" t="s">
        <v>370</v>
      </c>
      <c r="M39" s="48" t="s">
        <v>6</v>
      </c>
      <c r="N39" s="76"/>
      <c r="O39" s="76"/>
      <c r="P39" s="11" t="s">
        <v>371</v>
      </c>
      <c r="Q39" s="54" t="s">
        <v>371</v>
      </c>
      <c r="R39" s="49" t="s">
        <v>372</v>
      </c>
      <c r="S39" s="49" t="s">
        <v>372</v>
      </c>
    </row>
    <row r="40" spans="2:19" ht="120" customHeight="1">
      <c r="B40" s="19" t="s">
        <v>369</v>
      </c>
      <c r="C40" s="7">
        <v>1</v>
      </c>
      <c r="D40" s="15" t="s">
        <v>154</v>
      </c>
      <c r="E40" s="2" t="s">
        <v>164</v>
      </c>
      <c r="F40" s="2" t="s">
        <v>92</v>
      </c>
      <c r="G40" s="2" t="s">
        <v>78</v>
      </c>
      <c r="H40" s="10" t="s">
        <v>373</v>
      </c>
      <c r="I40" s="4" t="s">
        <v>81</v>
      </c>
      <c r="J40" s="48" t="s">
        <v>255</v>
      </c>
      <c r="K40" s="48" t="s">
        <v>374</v>
      </c>
      <c r="L40" s="48" t="s">
        <v>375</v>
      </c>
      <c r="M40" s="48" t="s">
        <v>257</v>
      </c>
      <c r="N40" s="62" t="s">
        <v>376</v>
      </c>
      <c r="O40" s="62" t="s">
        <v>376</v>
      </c>
      <c r="P40" s="11" t="s">
        <v>377</v>
      </c>
      <c r="Q40" s="54" t="s">
        <v>377</v>
      </c>
      <c r="R40" s="49" t="s">
        <v>378</v>
      </c>
      <c r="S40" s="49" t="s">
        <v>378</v>
      </c>
    </row>
    <row r="41" spans="2:19" ht="137.25" customHeight="1">
      <c r="B41" s="19" t="s">
        <v>369</v>
      </c>
      <c r="C41" s="7">
        <v>1</v>
      </c>
      <c r="D41" s="15" t="s">
        <v>154</v>
      </c>
      <c r="E41" s="2" t="s">
        <v>164</v>
      </c>
      <c r="F41" s="2" t="s">
        <v>92</v>
      </c>
      <c r="G41" s="2" t="s">
        <v>78</v>
      </c>
      <c r="H41" s="10" t="s">
        <v>250</v>
      </c>
      <c r="I41" s="4" t="s">
        <v>81</v>
      </c>
      <c r="J41" s="48" t="s">
        <v>171</v>
      </c>
      <c r="K41" s="48" t="s">
        <v>95</v>
      </c>
      <c r="L41" s="48" t="s">
        <v>262</v>
      </c>
      <c r="M41" s="48" t="s">
        <v>96</v>
      </c>
      <c r="N41" s="62" t="s">
        <v>379</v>
      </c>
      <c r="O41" s="62" t="s">
        <v>379</v>
      </c>
      <c r="P41" s="11" t="s">
        <v>380</v>
      </c>
      <c r="Q41" s="54" t="s">
        <v>380</v>
      </c>
      <c r="R41" s="49" t="s">
        <v>381</v>
      </c>
      <c r="S41" s="49" t="s">
        <v>381</v>
      </c>
    </row>
    <row r="42" spans="2:19" ht="120" customHeight="1">
      <c r="B42" s="21" t="s">
        <v>382</v>
      </c>
      <c r="C42" s="7">
        <v>4</v>
      </c>
      <c r="D42" s="15" t="s">
        <v>218</v>
      </c>
      <c r="E42" s="2" t="s">
        <v>383</v>
      </c>
      <c r="F42" s="2" t="s">
        <v>384</v>
      </c>
      <c r="G42" s="2" t="s">
        <v>120</v>
      </c>
      <c r="H42" s="31" t="s">
        <v>385</v>
      </c>
      <c r="I42" s="4" t="s">
        <v>117</v>
      </c>
      <c r="J42" s="2"/>
      <c r="K42" s="2"/>
      <c r="L42" s="2"/>
      <c r="M42" s="2"/>
      <c r="N42" s="51"/>
      <c r="O42" s="51"/>
      <c r="P42" s="2"/>
      <c r="Q42" s="3"/>
      <c r="R42" s="2"/>
      <c r="S42" s="2"/>
    </row>
    <row r="43" spans="2:19" ht="120" customHeight="1">
      <c r="B43" s="19" t="s">
        <v>386</v>
      </c>
      <c r="C43" s="7">
        <v>1</v>
      </c>
      <c r="D43" s="15" t="s">
        <v>387</v>
      </c>
      <c r="E43" s="2" t="s">
        <v>388</v>
      </c>
      <c r="F43" s="2" t="s">
        <v>389</v>
      </c>
      <c r="G43" s="2" t="s">
        <v>390</v>
      </c>
      <c r="H43" s="31" t="s">
        <v>391</v>
      </c>
      <c r="I43" s="4" t="s">
        <v>81</v>
      </c>
      <c r="J43" s="48" t="s">
        <v>392</v>
      </c>
      <c r="K43" s="48" t="s">
        <v>91</v>
      </c>
      <c r="L43" s="48" t="s">
        <v>393</v>
      </c>
      <c r="M43" s="48" t="s">
        <v>6</v>
      </c>
      <c r="N43" s="62" t="s">
        <v>394</v>
      </c>
      <c r="O43" s="62" t="s">
        <v>394</v>
      </c>
      <c r="P43" s="11" t="s">
        <v>395</v>
      </c>
      <c r="Q43" s="54" t="s">
        <v>395</v>
      </c>
      <c r="R43" s="49" t="s">
        <v>396</v>
      </c>
      <c r="S43" s="49" t="s">
        <v>396</v>
      </c>
    </row>
    <row r="44" spans="2:19" ht="120" customHeight="1">
      <c r="B44" s="19" t="s">
        <v>397</v>
      </c>
      <c r="C44" s="7">
        <v>1</v>
      </c>
      <c r="D44" s="15" t="s">
        <v>398</v>
      </c>
      <c r="E44" s="2" t="s">
        <v>399</v>
      </c>
      <c r="F44" s="2" t="s">
        <v>400</v>
      </c>
      <c r="G44" s="2" t="s">
        <v>90</v>
      </c>
      <c r="H44" s="31" t="s">
        <v>401</v>
      </c>
      <c r="I44" s="4" t="s">
        <v>81</v>
      </c>
      <c r="J44" s="47" t="s">
        <v>106</v>
      </c>
      <c r="K44" s="48" t="s">
        <v>80</v>
      </c>
      <c r="L44" s="47" t="s">
        <v>107</v>
      </c>
      <c r="M44" s="48" t="s">
        <v>6</v>
      </c>
      <c r="N44" s="62" t="s">
        <v>402</v>
      </c>
      <c r="O44" s="62" t="s">
        <v>402</v>
      </c>
      <c r="P44" s="11" t="s">
        <v>403</v>
      </c>
      <c r="Q44" s="54" t="s">
        <v>403</v>
      </c>
      <c r="R44" s="49" t="s">
        <v>404</v>
      </c>
      <c r="S44" s="49" t="s">
        <v>404</v>
      </c>
    </row>
    <row r="45" spans="2:19" ht="120" customHeight="1">
      <c r="B45" s="19" t="s">
        <v>405</v>
      </c>
      <c r="C45" s="7"/>
      <c r="D45" s="15" t="s">
        <v>406</v>
      </c>
      <c r="E45" s="2" t="s">
        <v>407</v>
      </c>
      <c r="F45" s="2" t="s">
        <v>132</v>
      </c>
      <c r="G45" s="2" t="s">
        <v>111</v>
      </c>
      <c r="H45" s="31" t="s">
        <v>408</v>
      </c>
      <c r="I45" s="4" t="s">
        <v>81</v>
      </c>
      <c r="J45" s="47" t="s">
        <v>87</v>
      </c>
      <c r="K45" s="48" t="s">
        <v>86</v>
      </c>
      <c r="L45" s="47" t="s">
        <v>88</v>
      </c>
      <c r="M45" s="48" t="s">
        <v>6</v>
      </c>
      <c r="N45" s="62" t="s">
        <v>409</v>
      </c>
      <c r="O45" s="62" t="s">
        <v>409</v>
      </c>
      <c r="P45" s="11"/>
      <c r="Q45" s="54"/>
      <c r="R45" s="49"/>
      <c r="S45" s="49"/>
    </row>
    <row r="46" spans="2:19" ht="120" customHeight="1">
      <c r="B46" s="19" t="s">
        <v>410</v>
      </c>
      <c r="C46" s="7"/>
      <c r="D46" s="15" t="s">
        <v>411</v>
      </c>
      <c r="E46" s="2" t="s">
        <v>412</v>
      </c>
      <c r="F46" s="2" t="s">
        <v>105</v>
      </c>
      <c r="G46" s="2" t="s">
        <v>170</v>
      </c>
      <c r="H46" s="31" t="s">
        <v>413</v>
      </c>
      <c r="I46" s="4" t="s">
        <v>81</v>
      </c>
      <c r="J46" s="47" t="s">
        <v>106</v>
      </c>
      <c r="K46" s="48" t="s">
        <v>79</v>
      </c>
      <c r="L46" s="47" t="s">
        <v>414</v>
      </c>
      <c r="M46" s="48" t="s">
        <v>6</v>
      </c>
      <c r="N46" s="62" t="s">
        <v>415</v>
      </c>
      <c r="O46" s="62" t="s">
        <v>415</v>
      </c>
      <c r="P46" s="11"/>
      <c r="Q46" s="54"/>
      <c r="R46" s="49"/>
      <c r="S46" s="49"/>
    </row>
    <row r="47" spans="2:19" ht="120" customHeight="1">
      <c r="B47" s="19" t="s">
        <v>416</v>
      </c>
      <c r="C47" s="7">
        <v>1</v>
      </c>
      <c r="D47" s="15" t="s">
        <v>417</v>
      </c>
      <c r="E47" s="2" t="s">
        <v>418</v>
      </c>
      <c r="F47" s="2" t="s">
        <v>419</v>
      </c>
      <c r="G47" s="2" t="s">
        <v>420</v>
      </c>
      <c r="H47" s="31" t="s">
        <v>421</v>
      </c>
      <c r="I47" s="4" t="s">
        <v>123</v>
      </c>
      <c r="J47" s="48" t="s">
        <v>124</v>
      </c>
      <c r="K47" s="48" t="s">
        <v>125</v>
      </c>
      <c r="L47" s="48" t="s">
        <v>126</v>
      </c>
      <c r="M47" s="48" t="s">
        <v>6</v>
      </c>
      <c r="N47" s="62" t="s">
        <v>422</v>
      </c>
      <c r="O47" s="62" t="s">
        <v>422</v>
      </c>
      <c r="P47" s="11" t="s">
        <v>423</v>
      </c>
      <c r="Q47" s="54" t="s">
        <v>423</v>
      </c>
      <c r="R47" s="49" t="s">
        <v>424</v>
      </c>
      <c r="S47" s="49" t="s">
        <v>424</v>
      </c>
    </row>
    <row r="48" spans="2:19" ht="120" customHeight="1">
      <c r="B48" s="6" t="s">
        <v>425</v>
      </c>
      <c r="C48" s="7">
        <v>1</v>
      </c>
      <c r="D48" s="15" t="s">
        <v>426</v>
      </c>
      <c r="E48" s="2" t="s">
        <v>427</v>
      </c>
      <c r="F48" s="2" t="s">
        <v>419</v>
      </c>
      <c r="G48" s="2" t="s">
        <v>420</v>
      </c>
      <c r="H48" s="31" t="s">
        <v>428</v>
      </c>
      <c r="I48" s="4" t="s">
        <v>123</v>
      </c>
      <c r="J48" s="48" t="s">
        <v>124</v>
      </c>
      <c r="K48" s="48" t="s">
        <v>125</v>
      </c>
      <c r="L48" s="48" t="s">
        <v>126</v>
      </c>
      <c r="M48" s="48" t="s">
        <v>6</v>
      </c>
      <c r="N48" s="62" t="s">
        <v>429</v>
      </c>
      <c r="O48" s="62" t="s">
        <v>429</v>
      </c>
      <c r="P48" s="11" t="s">
        <v>430</v>
      </c>
      <c r="Q48" s="54" t="s">
        <v>430</v>
      </c>
      <c r="R48" s="49" t="s">
        <v>431</v>
      </c>
      <c r="S48" s="49" t="s">
        <v>431</v>
      </c>
    </row>
    <row r="49" spans="2:19" ht="120" customHeight="1">
      <c r="B49" s="6" t="s">
        <v>432</v>
      </c>
      <c r="C49" s="7">
        <v>1</v>
      </c>
      <c r="D49" s="15" t="s">
        <v>433</v>
      </c>
      <c r="E49" s="2" t="s">
        <v>434</v>
      </c>
      <c r="F49" s="2" t="s">
        <v>419</v>
      </c>
      <c r="G49" s="2" t="s">
        <v>420</v>
      </c>
      <c r="H49" s="31" t="s">
        <v>435</v>
      </c>
      <c r="I49" s="4" t="s">
        <v>123</v>
      </c>
      <c r="J49" s="48" t="s">
        <v>124</v>
      </c>
      <c r="K49" s="48" t="s">
        <v>125</v>
      </c>
      <c r="L49" s="48" t="s">
        <v>126</v>
      </c>
      <c r="M49" s="48" t="s">
        <v>6</v>
      </c>
      <c r="N49" s="62" t="s">
        <v>436</v>
      </c>
      <c r="O49" s="62" t="s">
        <v>436</v>
      </c>
      <c r="P49" s="11" t="s">
        <v>437</v>
      </c>
      <c r="Q49" s="54" t="s">
        <v>437</v>
      </c>
      <c r="R49" s="48" t="s">
        <v>438</v>
      </c>
      <c r="S49" s="48" t="s">
        <v>438</v>
      </c>
    </row>
    <row r="50" spans="2:19" ht="120" customHeight="1">
      <c r="B50" s="6" t="s">
        <v>439</v>
      </c>
      <c r="C50" s="7">
        <v>1</v>
      </c>
      <c r="D50" s="15" t="s">
        <v>158</v>
      </c>
      <c r="E50" s="2" t="s">
        <v>440</v>
      </c>
      <c r="F50" s="2" t="s">
        <v>441</v>
      </c>
      <c r="G50" s="2" t="s">
        <v>442</v>
      </c>
      <c r="H50" s="31" t="s">
        <v>443</v>
      </c>
      <c r="I50" s="4" t="s">
        <v>123</v>
      </c>
      <c r="J50" s="48" t="s">
        <v>124</v>
      </c>
      <c r="K50" s="48" t="s">
        <v>125</v>
      </c>
      <c r="L50" s="48" t="s">
        <v>153</v>
      </c>
      <c r="M50" s="48" t="s">
        <v>6</v>
      </c>
      <c r="N50" s="62" t="s">
        <v>444</v>
      </c>
      <c r="O50" s="62" t="s">
        <v>444</v>
      </c>
      <c r="P50" s="11" t="s">
        <v>445</v>
      </c>
      <c r="Q50" s="54" t="s">
        <v>445</v>
      </c>
      <c r="R50" s="48" t="s">
        <v>446</v>
      </c>
      <c r="S50" s="48" t="s">
        <v>446</v>
      </c>
    </row>
    <row r="51" spans="2:19" ht="120" customHeight="1">
      <c r="B51" s="6" t="s">
        <v>447</v>
      </c>
      <c r="C51" s="7">
        <v>1</v>
      </c>
      <c r="D51" s="15" t="s">
        <v>448</v>
      </c>
      <c r="E51" s="2" t="s">
        <v>449</v>
      </c>
      <c r="F51" s="2" t="s">
        <v>450</v>
      </c>
      <c r="G51" s="2" t="s">
        <v>451</v>
      </c>
      <c r="H51" s="31" t="s">
        <v>452</v>
      </c>
      <c r="I51" s="4" t="s">
        <v>123</v>
      </c>
      <c r="J51" s="48" t="s">
        <v>124</v>
      </c>
      <c r="K51" s="48" t="s">
        <v>125</v>
      </c>
      <c r="L51" s="48" t="s">
        <v>126</v>
      </c>
      <c r="M51" s="48" t="s">
        <v>6</v>
      </c>
      <c r="N51" s="62" t="s">
        <v>453</v>
      </c>
      <c r="O51" s="62" t="s">
        <v>453</v>
      </c>
      <c r="P51" s="11" t="s">
        <v>454</v>
      </c>
      <c r="Q51" s="54" t="s">
        <v>454</v>
      </c>
      <c r="R51" s="48" t="s">
        <v>455</v>
      </c>
      <c r="S51" s="48" t="s">
        <v>455</v>
      </c>
    </row>
    <row r="52" spans="2:19" ht="120" customHeight="1">
      <c r="B52" s="6" t="s">
        <v>456</v>
      </c>
      <c r="C52" s="7">
        <v>1</v>
      </c>
      <c r="D52" s="15" t="s">
        <v>162</v>
      </c>
      <c r="E52" s="2" t="s">
        <v>155</v>
      </c>
      <c r="F52" s="2" t="s">
        <v>457</v>
      </c>
      <c r="G52" s="2" t="s">
        <v>458</v>
      </c>
      <c r="H52" s="31" t="s">
        <v>459</v>
      </c>
      <c r="I52" s="4" t="s">
        <v>123</v>
      </c>
      <c r="J52" s="48" t="s">
        <v>124</v>
      </c>
      <c r="K52" s="48" t="s">
        <v>125</v>
      </c>
      <c r="L52" s="48" t="s">
        <v>126</v>
      </c>
      <c r="M52" s="48" t="s">
        <v>6</v>
      </c>
      <c r="N52" s="62" t="s">
        <v>460</v>
      </c>
      <c r="O52" s="62" t="s">
        <v>460</v>
      </c>
      <c r="P52" s="11" t="s">
        <v>461</v>
      </c>
      <c r="Q52" s="54" t="s">
        <v>461</v>
      </c>
      <c r="R52" s="48" t="s">
        <v>462</v>
      </c>
      <c r="S52" s="48" t="s">
        <v>462</v>
      </c>
    </row>
    <row r="53" spans="2:19" ht="120" customHeight="1">
      <c r="B53" s="6" t="s">
        <v>463</v>
      </c>
      <c r="C53" s="7">
        <v>1</v>
      </c>
      <c r="D53" s="30" t="s">
        <v>464</v>
      </c>
      <c r="E53" s="2" t="s">
        <v>465</v>
      </c>
      <c r="F53" s="2" t="s">
        <v>466</v>
      </c>
      <c r="G53" s="2" t="s">
        <v>467</v>
      </c>
      <c r="H53" s="31" t="s">
        <v>468</v>
      </c>
      <c r="I53" s="4" t="s">
        <v>127</v>
      </c>
      <c r="J53" s="48" t="s">
        <v>124</v>
      </c>
      <c r="K53" s="48" t="s">
        <v>125</v>
      </c>
      <c r="L53" s="48" t="s">
        <v>126</v>
      </c>
      <c r="M53" s="48" t="s">
        <v>6</v>
      </c>
      <c r="N53" s="62" t="s">
        <v>469</v>
      </c>
      <c r="O53" s="62" t="s">
        <v>469</v>
      </c>
      <c r="P53" s="11" t="s">
        <v>470</v>
      </c>
      <c r="Q53" s="54" t="s">
        <v>470</v>
      </c>
      <c r="R53" s="48" t="s">
        <v>471</v>
      </c>
      <c r="S53" s="48" t="s">
        <v>471</v>
      </c>
    </row>
    <row r="54" spans="2:19" ht="120" customHeight="1">
      <c r="B54" s="6" t="s">
        <v>472</v>
      </c>
      <c r="C54" s="7">
        <v>1</v>
      </c>
      <c r="D54" s="15" t="s">
        <v>473</v>
      </c>
      <c r="E54" s="2" t="s">
        <v>474</v>
      </c>
      <c r="F54" s="2" t="s">
        <v>475</v>
      </c>
      <c r="G54" s="2" t="s">
        <v>476</v>
      </c>
      <c r="H54" s="31" t="s">
        <v>477</v>
      </c>
      <c r="I54" s="4" t="s">
        <v>127</v>
      </c>
      <c r="J54" s="48" t="s">
        <v>124</v>
      </c>
      <c r="K54" s="48" t="s">
        <v>125</v>
      </c>
      <c r="L54" s="48" t="s">
        <v>126</v>
      </c>
      <c r="M54" s="48" t="s">
        <v>6</v>
      </c>
      <c r="N54" s="62" t="s">
        <v>478</v>
      </c>
      <c r="O54" s="62" t="s">
        <v>478</v>
      </c>
      <c r="P54" s="11" t="s">
        <v>479</v>
      </c>
      <c r="Q54" s="54" t="s">
        <v>479</v>
      </c>
      <c r="R54" s="48" t="s">
        <v>480</v>
      </c>
      <c r="S54" s="48" t="s">
        <v>480</v>
      </c>
    </row>
    <row r="55" spans="2:19" ht="120" customHeight="1">
      <c r="B55" s="6" t="s">
        <v>481</v>
      </c>
      <c r="C55" s="7">
        <v>1</v>
      </c>
      <c r="D55" s="30" t="s">
        <v>482</v>
      </c>
      <c r="E55" s="2" t="s">
        <v>483</v>
      </c>
      <c r="F55" s="2" t="s">
        <v>159</v>
      </c>
      <c r="G55" s="2" t="s">
        <v>143</v>
      </c>
      <c r="H55" s="31" t="s">
        <v>484</v>
      </c>
      <c r="I55" s="4" t="s">
        <v>127</v>
      </c>
      <c r="J55" s="48" t="s">
        <v>124</v>
      </c>
      <c r="K55" s="48" t="s">
        <v>125</v>
      </c>
      <c r="L55" s="48" t="s">
        <v>126</v>
      </c>
      <c r="M55" s="48" t="s">
        <v>6</v>
      </c>
      <c r="N55" s="62" t="s">
        <v>485</v>
      </c>
      <c r="O55" s="62" t="s">
        <v>485</v>
      </c>
      <c r="P55" s="11" t="s">
        <v>486</v>
      </c>
      <c r="Q55" s="54" t="s">
        <v>486</v>
      </c>
      <c r="R55" s="48" t="s">
        <v>487</v>
      </c>
      <c r="S55" s="48" t="s">
        <v>487</v>
      </c>
    </row>
    <row r="56" spans="2:19" ht="120" customHeight="1">
      <c r="B56" s="6" t="s">
        <v>488</v>
      </c>
      <c r="C56" s="7">
        <v>1</v>
      </c>
      <c r="D56" s="15" t="s">
        <v>489</v>
      </c>
      <c r="E56" s="2" t="s">
        <v>490</v>
      </c>
      <c r="F56" s="2" t="s">
        <v>159</v>
      </c>
      <c r="G56" s="2" t="s">
        <v>143</v>
      </c>
      <c r="H56" s="31" t="s">
        <v>491</v>
      </c>
      <c r="I56" s="4" t="s">
        <v>127</v>
      </c>
      <c r="J56" s="48" t="s">
        <v>124</v>
      </c>
      <c r="K56" s="48" t="s">
        <v>125</v>
      </c>
      <c r="L56" s="48" t="s">
        <v>126</v>
      </c>
      <c r="M56" s="48" t="s">
        <v>6</v>
      </c>
      <c r="N56" s="62" t="s">
        <v>492</v>
      </c>
      <c r="O56" s="62" t="s">
        <v>492</v>
      </c>
      <c r="P56" s="11" t="s">
        <v>493</v>
      </c>
      <c r="Q56" s="54" t="s">
        <v>493</v>
      </c>
      <c r="R56" s="48" t="s">
        <v>494</v>
      </c>
      <c r="S56" s="48" t="s">
        <v>494</v>
      </c>
    </row>
    <row r="57" spans="2:19" ht="120" customHeight="1">
      <c r="B57" s="6" t="s">
        <v>495</v>
      </c>
      <c r="C57" s="7">
        <v>1</v>
      </c>
      <c r="D57" s="15" t="s">
        <v>496</v>
      </c>
      <c r="E57" s="2" t="s">
        <v>497</v>
      </c>
      <c r="F57" s="2" t="s">
        <v>159</v>
      </c>
      <c r="G57" s="2" t="s">
        <v>143</v>
      </c>
      <c r="H57" s="31" t="s">
        <v>498</v>
      </c>
      <c r="I57" s="4" t="s">
        <v>127</v>
      </c>
      <c r="J57" s="48" t="s">
        <v>124</v>
      </c>
      <c r="K57" s="48" t="s">
        <v>125</v>
      </c>
      <c r="L57" s="48" t="s">
        <v>126</v>
      </c>
      <c r="M57" s="48" t="s">
        <v>6</v>
      </c>
      <c r="N57" s="62" t="s">
        <v>499</v>
      </c>
      <c r="O57" s="62" t="s">
        <v>499</v>
      </c>
      <c r="P57" s="11" t="s">
        <v>500</v>
      </c>
      <c r="Q57" s="54" t="s">
        <v>500</v>
      </c>
      <c r="R57" s="48" t="s">
        <v>501</v>
      </c>
      <c r="S57" s="48" t="s">
        <v>501</v>
      </c>
    </row>
    <row r="58" spans="2:19" ht="120" customHeight="1">
      <c r="B58" s="6" t="s">
        <v>502</v>
      </c>
      <c r="C58" s="7">
        <v>1</v>
      </c>
      <c r="D58" s="15" t="s">
        <v>503</v>
      </c>
      <c r="E58" s="2" t="s">
        <v>504</v>
      </c>
      <c r="F58" s="2" t="s">
        <v>159</v>
      </c>
      <c r="G58" s="2" t="s">
        <v>143</v>
      </c>
      <c r="H58" s="31" t="s">
        <v>505</v>
      </c>
      <c r="I58" s="4" t="s">
        <v>127</v>
      </c>
      <c r="J58" s="48" t="s">
        <v>124</v>
      </c>
      <c r="K58" s="48" t="s">
        <v>125</v>
      </c>
      <c r="L58" s="48" t="s">
        <v>126</v>
      </c>
      <c r="M58" s="48" t="s">
        <v>6</v>
      </c>
      <c r="N58" s="62" t="s">
        <v>506</v>
      </c>
      <c r="O58" s="62" t="s">
        <v>506</v>
      </c>
      <c r="P58" s="11" t="s">
        <v>507</v>
      </c>
      <c r="Q58" s="54" t="s">
        <v>507</v>
      </c>
      <c r="R58" s="48" t="s">
        <v>508</v>
      </c>
      <c r="S58" s="48" t="s">
        <v>509</v>
      </c>
    </row>
    <row r="59" spans="2:19" ht="120" customHeight="1">
      <c r="B59" s="6" t="s">
        <v>510</v>
      </c>
      <c r="C59" s="7">
        <v>1</v>
      </c>
      <c r="D59" s="15" t="s">
        <v>157</v>
      </c>
      <c r="E59" s="2" t="s">
        <v>511</v>
      </c>
      <c r="F59" s="2" t="s">
        <v>128</v>
      </c>
      <c r="G59" s="2" t="s">
        <v>512</v>
      </c>
      <c r="H59" s="31" t="s">
        <v>513</v>
      </c>
      <c r="I59" s="4" t="s">
        <v>127</v>
      </c>
      <c r="J59" s="48" t="s">
        <v>124</v>
      </c>
      <c r="K59" s="48" t="s">
        <v>125</v>
      </c>
      <c r="L59" s="48" t="s">
        <v>126</v>
      </c>
      <c r="M59" s="48" t="s">
        <v>6</v>
      </c>
      <c r="N59" s="62" t="s">
        <v>514</v>
      </c>
      <c r="O59" s="62" t="s">
        <v>514</v>
      </c>
      <c r="P59" s="11" t="s">
        <v>515</v>
      </c>
      <c r="Q59" s="54" t="s">
        <v>515</v>
      </c>
      <c r="R59" s="48" t="s">
        <v>516</v>
      </c>
      <c r="S59" s="48" t="s">
        <v>517</v>
      </c>
    </row>
    <row r="60" spans="2:19" ht="120" customHeight="1">
      <c r="B60" s="6" t="s">
        <v>518</v>
      </c>
      <c r="C60" s="7">
        <v>1</v>
      </c>
      <c r="D60" s="15" t="s">
        <v>519</v>
      </c>
      <c r="E60" s="2" t="s">
        <v>520</v>
      </c>
      <c r="F60" s="2" t="s">
        <v>128</v>
      </c>
      <c r="G60" s="2" t="s">
        <v>512</v>
      </c>
      <c r="H60" s="31" t="s">
        <v>521</v>
      </c>
      <c r="I60" s="4" t="s">
        <v>127</v>
      </c>
      <c r="J60" s="48" t="s">
        <v>124</v>
      </c>
      <c r="K60" s="48" t="s">
        <v>125</v>
      </c>
      <c r="L60" s="48" t="s">
        <v>126</v>
      </c>
      <c r="M60" s="48" t="s">
        <v>6</v>
      </c>
      <c r="N60" s="62" t="s">
        <v>522</v>
      </c>
      <c r="O60" s="62" t="s">
        <v>522</v>
      </c>
      <c r="P60" s="11" t="s">
        <v>523</v>
      </c>
      <c r="Q60" s="54" t="s">
        <v>523</v>
      </c>
      <c r="R60" s="48" t="s">
        <v>524</v>
      </c>
      <c r="S60" s="48" t="s">
        <v>525</v>
      </c>
    </row>
    <row r="61" spans="2:19" ht="120" customHeight="1">
      <c r="B61" s="6" t="s">
        <v>526</v>
      </c>
      <c r="C61" s="7">
        <v>1</v>
      </c>
      <c r="D61" s="15" t="s">
        <v>527</v>
      </c>
      <c r="E61" s="2" t="s">
        <v>528</v>
      </c>
      <c r="F61" s="2" t="s">
        <v>529</v>
      </c>
      <c r="G61" s="2" t="s">
        <v>530</v>
      </c>
      <c r="H61" s="31" t="s">
        <v>531</v>
      </c>
      <c r="I61" s="4" t="s">
        <v>127</v>
      </c>
      <c r="J61" s="48" t="s">
        <v>124</v>
      </c>
      <c r="K61" s="48" t="s">
        <v>125</v>
      </c>
      <c r="L61" s="48" t="s">
        <v>126</v>
      </c>
      <c r="M61" s="48" t="s">
        <v>6</v>
      </c>
      <c r="N61" s="62" t="s">
        <v>532</v>
      </c>
      <c r="O61" s="62" t="s">
        <v>532</v>
      </c>
      <c r="P61" s="11" t="s">
        <v>533</v>
      </c>
      <c r="Q61" s="54" t="s">
        <v>533</v>
      </c>
      <c r="R61" s="48" t="s">
        <v>534</v>
      </c>
      <c r="S61" s="48" t="s">
        <v>535</v>
      </c>
    </row>
    <row r="62" spans="2:19" ht="120" customHeight="1">
      <c r="B62" s="6" t="s">
        <v>536</v>
      </c>
      <c r="C62" s="7">
        <v>1</v>
      </c>
      <c r="D62" s="15" t="s">
        <v>160</v>
      </c>
      <c r="E62" s="2" t="s">
        <v>537</v>
      </c>
      <c r="F62" s="2" t="s">
        <v>538</v>
      </c>
      <c r="G62" s="2" t="s">
        <v>539</v>
      </c>
      <c r="H62" s="31" t="s">
        <v>540</v>
      </c>
      <c r="I62" s="4" t="s">
        <v>127</v>
      </c>
      <c r="J62" s="48" t="s">
        <v>124</v>
      </c>
      <c r="K62" s="48" t="s">
        <v>125</v>
      </c>
      <c r="L62" s="48" t="s">
        <v>126</v>
      </c>
      <c r="M62" s="48" t="s">
        <v>6</v>
      </c>
      <c r="N62" s="62" t="s">
        <v>541</v>
      </c>
      <c r="O62" s="62" t="s">
        <v>541</v>
      </c>
      <c r="P62" s="11" t="s">
        <v>542</v>
      </c>
      <c r="Q62" s="54" t="s">
        <v>542</v>
      </c>
      <c r="R62" s="48" t="s">
        <v>543</v>
      </c>
      <c r="S62" s="48" t="s">
        <v>544</v>
      </c>
    </row>
    <row r="63" spans="2:19" ht="120" customHeight="1">
      <c r="B63" s="6" t="s">
        <v>536</v>
      </c>
      <c r="C63" s="7">
        <v>1</v>
      </c>
      <c r="D63" s="15" t="s">
        <v>160</v>
      </c>
      <c r="E63" s="2" t="s">
        <v>537</v>
      </c>
      <c r="F63" s="2" t="s">
        <v>538</v>
      </c>
      <c r="G63" s="2" t="s">
        <v>539</v>
      </c>
      <c r="H63" s="31" t="s">
        <v>540</v>
      </c>
      <c r="I63" s="4" t="s">
        <v>127</v>
      </c>
      <c r="J63" s="47" t="s">
        <v>168</v>
      </c>
      <c r="K63" s="48" t="s">
        <v>545</v>
      </c>
      <c r="L63" s="47" t="s">
        <v>169</v>
      </c>
      <c r="M63" s="48" t="s">
        <v>546</v>
      </c>
      <c r="N63" s="62" t="s">
        <v>547</v>
      </c>
      <c r="O63" s="62" t="s">
        <v>547</v>
      </c>
      <c r="P63" s="11" t="s">
        <v>548</v>
      </c>
      <c r="Q63" s="54" t="s">
        <v>548</v>
      </c>
      <c r="R63" s="48" t="s">
        <v>549</v>
      </c>
      <c r="S63" s="48" t="s">
        <v>549</v>
      </c>
    </row>
    <row r="64" spans="2:19" ht="120" customHeight="1">
      <c r="B64" s="6" t="s">
        <v>550</v>
      </c>
      <c r="C64" s="7">
        <v>1</v>
      </c>
      <c r="D64" s="15" t="s">
        <v>551</v>
      </c>
      <c r="E64" s="2" t="s">
        <v>552</v>
      </c>
      <c r="F64" s="2" t="s">
        <v>538</v>
      </c>
      <c r="G64" s="2" t="s">
        <v>539</v>
      </c>
      <c r="H64" s="31" t="s">
        <v>553</v>
      </c>
      <c r="I64" s="4" t="s">
        <v>127</v>
      </c>
      <c r="J64" s="48" t="s">
        <v>124</v>
      </c>
      <c r="K64" s="48" t="s">
        <v>125</v>
      </c>
      <c r="L64" s="48" t="s">
        <v>126</v>
      </c>
      <c r="M64" s="48" t="s">
        <v>6</v>
      </c>
      <c r="N64" s="62" t="s">
        <v>554</v>
      </c>
      <c r="O64" s="62" t="s">
        <v>554</v>
      </c>
      <c r="P64" s="11" t="s">
        <v>555</v>
      </c>
      <c r="Q64" s="54" t="s">
        <v>555</v>
      </c>
      <c r="R64" s="48" t="s">
        <v>556</v>
      </c>
      <c r="S64" s="48" t="s">
        <v>557</v>
      </c>
    </row>
    <row r="65" spans="1:19" ht="120" customHeight="1">
      <c r="B65" s="6" t="s">
        <v>550</v>
      </c>
      <c r="C65" s="7">
        <v>1</v>
      </c>
      <c r="D65" s="15" t="s">
        <v>551</v>
      </c>
      <c r="E65" s="2" t="s">
        <v>552</v>
      </c>
      <c r="F65" s="2" t="s">
        <v>538</v>
      </c>
      <c r="G65" s="2" t="s">
        <v>539</v>
      </c>
      <c r="H65" s="31" t="s">
        <v>553</v>
      </c>
      <c r="I65" s="4" t="s">
        <v>127</v>
      </c>
      <c r="J65" s="47" t="s">
        <v>168</v>
      </c>
      <c r="K65" s="48" t="s">
        <v>545</v>
      </c>
      <c r="L65" s="47" t="s">
        <v>169</v>
      </c>
      <c r="M65" s="48" t="s">
        <v>546</v>
      </c>
      <c r="N65" s="62" t="s">
        <v>558</v>
      </c>
      <c r="O65" s="62" t="s">
        <v>558</v>
      </c>
      <c r="P65" s="11" t="s">
        <v>559</v>
      </c>
      <c r="Q65" s="54" t="s">
        <v>559</v>
      </c>
      <c r="R65" s="48" t="s">
        <v>560</v>
      </c>
      <c r="S65" s="48" t="s">
        <v>560</v>
      </c>
    </row>
    <row r="66" spans="1:19" ht="120" customHeight="1">
      <c r="B66" s="6" t="s">
        <v>561</v>
      </c>
      <c r="C66" s="7">
        <v>1</v>
      </c>
      <c r="D66" s="15" t="s">
        <v>562</v>
      </c>
      <c r="E66" s="2" t="s">
        <v>563</v>
      </c>
      <c r="F66" s="2" t="s">
        <v>128</v>
      </c>
      <c r="G66" s="2" t="s">
        <v>512</v>
      </c>
      <c r="H66" s="31" t="s">
        <v>129</v>
      </c>
      <c r="I66" s="4" t="s">
        <v>127</v>
      </c>
      <c r="J66" s="48" t="s">
        <v>124</v>
      </c>
      <c r="K66" s="48" t="s">
        <v>125</v>
      </c>
      <c r="L66" s="48" t="s">
        <v>126</v>
      </c>
      <c r="M66" s="48" t="s">
        <v>6</v>
      </c>
      <c r="N66" s="62" t="s">
        <v>564</v>
      </c>
      <c r="O66" s="62" t="s">
        <v>564</v>
      </c>
      <c r="P66" s="11" t="s">
        <v>565</v>
      </c>
      <c r="Q66" s="54" t="s">
        <v>565</v>
      </c>
      <c r="R66" s="48" t="s">
        <v>566</v>
      </c>
      <c r="S66" s="48" t="s">
        <v>567</v>
      </c>
    </row>
    <row r="67" spans="1:19" ht="120" customHeight="1">
      <c r="B67" s="6" t="s">
        <v>561</v>
      </c>
      <c r="C67" s="7">
        <v>1</v>
      </c>
      <c r="D67" s="15" t="s">
        <v>562</v>
      </c>
      <c r="E67" s="2" t="s">
        <v>563</v>
      </c>
      <c r="F67" s="2" t="s">
        <v>128</v>
      </c>
      <c r="G67" s="2" t="s">
        <v>512</v>
      </c>
      <c r="H67" s="31" t="s">
        <v>129</v>
      </c>
      <c r="I67" s="4" t="s">
        <v>127</v>
      </c>
      <c r="J67" s="47" t="s">
        <v>168</v>
      </c>
      <c r="K67" s="48" t="s">
        <v>545</v>
      </c>
      <c r="L67" s="47" t="s">
        <v>169</v>
      </c>
      <c r="M67" s="48" t="s">
        <v>546</v>
      </c>
      <c r="N67" s="62" t="s">
        <v>568</v>
      </c>
      <c r="O67" s="62" t="s">
        <v>568</v>
      </c>
      <c r="P67" s="11" t="s">
        <v>569</v>
      </c>
      <c r="Q67" s="54" t="s">
        <v>569</v>
      </c>
      <c r="R67" s="48" t="s">
        <v>570</v>
      </c>
      <c r="S67" s="48" t="s">
        <v>570</v>
      </c>
    </row>
    <row r="68" spans="1:19" ht="120" customHeight="1">
      <c r="B68" s="19" t="s">
        <v>571</v>
      </c>
      <c r="C68" s="7">
        <v>1</v>
      </c>
      <c r="D68" s="15" t="s">
        <v>572</v>
      </c>
      <c r="E68" s="2" t="s">
        <v>573</v>
      </c>
      <c r="F68" s="2" t="s">
        <v>128</v>
      </c>
      <c r="G68" s="2" t="s">
        <v>512</v>
      </c>
      <c r="H68" s="31" t="s">
        <v>574</v>
      </c>
      <c r="I68" s="4" t="s">
        <v>131</v>
      </c>
      <c r="J68" s="48" t="s">
        <v>124</v>
      </c>
      <c r="K68" s="48" t="s">
        <v>125</v>
      </c>
      <c r="L68" s="48" t="s">
        <v>126</v>
      </c>
      <c r="M68" s="48" t="s">
        <v>6</v>
      </c>
      <c r="N68" s="62" t="s">
        <v>575</v>
      </c>
      <c r="O68" s="62" t="s">
        <v>575</v>
      </c>
      <c r="P68" s="11" t="s">
        <v>576</v>
      </c>
      <c r="Q68" s="54" t="s">
        <v>576</v>
      </c>
      <c r="R68" s="48" t="s">
        <v>577</v>
      </c>
      <c r="S68" s="48" t="s">
        <v>578</v>
      </c>
    </row>
    <row r="69" spans="1:19" ht="120" customHeight="1">
      <c r="B69" s="6" t="s">
        <v>579</v>
      </c>
      <c r="C69" s="7">
        <v>1</v>
      </c>
      <c r="D69" s="15" t="s">
        <v>580</v>
      </c>
      <c r="E69" s="2" t="s">
        <v>581</v>
      </c>
      <c r="F69" s="2" t="s">
        <v>128</v>
      </c>
      <c r="G69" s="2" t="s">
        <v>512</v>
      </c>
      <c r="H69" s="31" t="s">
        <v>582</v>
      </c>
      <c r="I69" s="4" t="s">
        <v>131</v>
      </c>
      <c r="J69" s="48" t="s">
        <v>124</v>
      </c>
      <c r="K69" s="48" t="s">
        <v>125</v>
      </c>
      <c r="L69" s="48" t="s">
        <v>126</v>
      </c>
      <c r="M69" s="48" t="s">
        <v>6</v>
      </c>
      <c r="N69" s="62" t="s">
        <v>583</v>
      </c>
      <c r="O69" s="62" t="s">
        <v>583</v>
      </c>
      <c r="P69" s="11" t="s">
        <v>584</v>
      </c>
      <c r="Q69" s="54" t="s">
        <v>584</v>
      </c>
      <c r="R69" s="48" t="s">
        <v>585</v>
      </c>
      <c r="S69" s="48" t="s">
        <v>586</v>
      </c>
    </row>
    <row r="70" spans="1:19" ht="120" customHeight="1">
      <c r="B70" s="6" t="s">
        <v>587</v>
      </c>
      <c r="C70" s="7">
        <v>1</v>
      </c>
      <c r="D70" s="15" t="s">
        <v>588</v>
      </c>
      <c r="E70" s="2" t="s">
        <v>589</v>
      </c>
      <c r="F70" s="2" t="s">
        <v>128</v>
      </c>
      <c r="G70" s="2" t="s">
        <v>512</v>
      </c>
      <c r="H70" s="31" t="s">
        <v>590</v>
      </c>
      <c r="I70" s="4" t="s">
        <v>131</v>
      </c>
      <c r="J70" s="48" t="s">
        <v>124</v>
      </c>
      <c r="K70" s="48" t="s">
        <v>125</v>
      </c>
      <c r="L70" s="48" t="s">
        <v>126</v>
      </c>
      <c r="M70" s="48" t="s">
        <v>6</v>
      </c>
      <c r="N70" s="62" t="s">
        <v>591</v>
      </c>
      <c r="O70" s="62" t="s">
        <v>591</v>
      </c>
      <c r="P70" s="11" t="s">
        <v>592</v>
      </c>
      <c r="Q70" s="54" t="s">
        <v>592</v>
      </c>
      <c r="R70" s="48" t="s">
        <v>593</v>
      </c>
      <c r="S70" s="48" t="s">
        <v>594</v>
      </c>
    </row>
    <row r="71" spans="1:19" ht="120" customHeight="1">
      <c r="B71" s="6" t="s">
        <v>595</v>
      </c>
      <c r="C71" s="7">
        <v>1</v>
      </c>
      <c r="D71" s="15" t="s">
        <v>596</v>
      </c>
      <c r="E71" s="2" t="s">
        <v>597</v>
      </c>
      <c r="F71" s="2" t="s">
        <v>159</v>
      </c>
      <c r="G71" s="2" t="s">
        <v>143</v>
      </c>
      <c r="H71" s="31" t="s">
        <v>598</v>
      </c>
      <c r="I71" s="4" t="s">
        <v>131</v>
      </c>
      <c r="J71" s="48" t="s">
        <v>124</v>
      </c>
      <c r="K71" s="48" t="s">
        <v>125</v>
      </c>
      <c r="L71" s="48" t="s">
        <v>126</v>
      </c>
      <c r="M71" s="48" t="s">
        <v>6</v>
      </c>
      <c r="N71" s="62" t="s">
        <v>599</v>
      </c>
      <c r="O71" s="62" t="s">
        <v>599</v>
      </c>
      <c r="P71" s="11" t="s">
        <v>600</v>
      </c>
      <c r="Q71" s="54" t="s">
        <v>600</v>
      </c>
      <c r="R71" s="48" t="s">
        <v>601</v>
      </c>
      <c r="S71" s="48" t="s">
        <v>602</v>
      </c>
    </row>
    <row r="72" spans="1:19" ht="120" customHeight="1">
      <c r="B72" s="6" t="s">
        <v>603</v>
      </c>
      <c r="C72" s="7">
        <v>1</v>
      </c>
      <c r="D72" s="15" t="s">
        <v>604</v>
      </c>
      <c r="E72" s="2" t="s">
        <v>605</v>
      </c>
      <c r="F72" s="2" t="s">
        <v>159</v>
      </c>
      <c r="G72" s="2" t="s">
        <v>143</v>
      </c>
      <c r="H72" s="31" t="s">
        <v>606</v>
      </c>
      <c r="I72" s="4" t="s">
        <v>131</v>
      </c>
      <c r="J72" s="48" t="s">
        <v>124</v>
      </c>
      <c r="K72" s="48" t="s">
        <v>125</v>
      </c>
      <c r="L72" s="48" t="s">
        <v>126</v>
      </c>
      <c r="M72" s="48" t="s">
        <v>6</v>
      </c>
      <c r="N72" s="62" t="s">
        <v>607</v>
      </c>
      <c r="O72" s="62" t="s">
        <v>607</v>
      </c>
      <c r="P72" s="11" t="s">
        <v>608</v>
      </c>
      <c r="Q72" s="54" t="s">
        <v>608</v>
      </c>
      <c r="R72" s="48" t="s">
        <v>609</v>
      </c>
      <c r="S72" s="48" t="s">
        <v>610</v>
      </c>
    </row>
    <row r="73" spans="1:19" ht="120" customHeight="1">
      <c r="A73" s="38"/>
      <c r="B73" s="6" t="s">
        <v>611</v>
      </c>
      <c r="C73" s="7">
        <v>1</v>
      </c>
      <c r="D73" s="15" t="s">
        <v>612</v>
      </c>
      <c r="E73" s="2" t="s">
        <v>613</v>
      </c>
      <c r="F73" s="2" t="s">
        <v>614</v>
      </c>
      <c r="G73" s="2" t="s">
        <v>142</v>
      </c>
      <c r="H73" s="31" t="s">
        <v>615</v>
      </c>
      <c r="I73" s="4" t="s">
        <v>131</v>
      </c>
      <c r="J73" s="48" t="s">
        <v>124</v>
      </c>
      <c r="K73" s="48" t="s">
        <v>125</v>
      </c>
      <c r="L73" s="48" t="s">
        <v>126</v>
      </c>
      <c r="M73" s="48" t="s">
        <v>6</v>
      </c>
      <c r="N73" s="62" t="s">
        <v>616</v>
      </c>
      <c r="O73" s="62" t="s">
        <v>616</v>
      </c>
      <c r="P73" s="11" t="s">
        <v>617</v>
      </c>
      <c r="Q73" s="54" t="s">
        <v>617</v>
      </c>
      <c r="R73" s="49" t="s">
        <v>618</v>
      </c>
      <c r="S73" s="49" t="s">
        <v>618</v>
      </c>
    </row>
    <row r="74" spans="1:19" ht="120" customHeight="1">
      <c r="B74" s="19" t="s">
        <v>619</v>
      </c>
      <c r="C74" s="7">
        <v>1</v>
      </c>
      <c r="D74" s="15" t="s">
        <v>620</v>
      </c>
      <c r="E74" s="2" t="s">
        <v>621</v>
      </c>
      <c r="F74" s="2" t="s">
        <v>98</v>
      </c>
      <c r="G74" s="2" t="s">
        <v>78</v>
      </c>
      <c r="H74" s="31" t="s">
        <v>622</v>
      </c>
      <c r="I74" s="4" t="s">
        <v>82</v>
      </c>
      <c r="J74" s="48" t="s">
        <v>623</v>
      </c>
      <c r="K74" s="48" t="s">
        <v>112</v>
      </c>
      <c r="L74" s="48" t="s">
        <v>624</v>
      </c>
      <c r="M74" s="48" t="s">
        <v>6</v>
      </c>
      <c r="N74" s="62" t="s">
        <v>625</v>
      </c>
      <c r="O74" s="62" t="s">
        <v>625</v>
      </c>
      <c r="P74" s="11" t="s">
        <v>626</v>
      </c>
      <c r="Q74" s="54" t="s">
        <v>626</v>
      </c>
      <c r="R74" s="48" t="s">
        <v>627</v>
      </c>
      <c r="S74" s="48" t="s">
        <v>627</v>
      </c>
    </row>
    <row r="75" spans="1:19" ht="120" customHeight="1">
      <c r="B75" s="19" t="s">
        <v>628</v>
      </c>
      <c r="C75" s="7">
        <v>1</v>
      </c>
      <c r="D75" s="15" t="s">
        <v>629</v>
      </c>
      <c r="E75" s="2" t="s">
        <v>630</v>
      </c>
      <c r="F75" s="2" t="s">
        <v>631</v>
      </c>
      <c r="G75" s="2" t="s">
        <v>632</v>
      </c>
      <c r="H75" s="31" t="s">
        <v>633</v>
      </c>
      <c r="I75" s="4" t="s">
        <v>84</v>
      </c>
      <c r="J75" s="48" t="s">
        <v>634</v>
      </c>
      <c r="K75" s="48" t="s">
        <v>91</v>
      </c>
      <c r="L75" s="47" t="s">
        <v>635</v>
      </c>
      <c r="M75" s="48" t="s">
        <v>6</v>
      </c>
      <c r="N75" s="62" t="s">
        <v>636</v>
      </c>
      <c r="O75" s="62" t="s">
        <v>636</v>
      </c>
      <c r="P75" s="11" t="s">
        <v>637</v>
      </c>
      <c r="Q75" s="54" t="s">
        <v>637</v>
      </c>
      <c r="R75" s="49" t="s">
        <v>638</v>
      </c>
      <c r="S75" s="49" t="s">
        <v>638</v>
      </c>
    </row>
    <row r="76" spans="1:19" ht="120" customHeight="1">
      <c r="B76" s="21" t="s">
        <v>639</v>
      </c>
      <c r="C76" s="7">
        <v>4</v>
      </c>
      <c r="D76" s="15" t="s">
        <v>640</v>
      </c>
      <c r="E76" s="2" t="s">
        <v>641</v>
      </c>
      <c r="F76" s="2" t="s">
        <v>642</v>
      </c>
      <c r="G76" s="2" t="s">
        <v>643</v>
      </c>
      <c r="H76" s="31" t="s">
        <v>644</v>
      </c>
      <c r="I76" s="4" t="s">
        <v>130</v>
      </c>
      <c r="J76" s="5"/>
      <c r="K76" s="5"/>
      <c r="L76" s="5"/>
      <c r="M76" s="5"/>
      <c r="N76" s="51"/>
      <c r="O76" s="51"/>
      <c r="P76" s="2"/>
      <c r="Q76" s="3"/>
      <c r="R76" s="5"/>
      <c r="S76" s="5"/>
    </row>
    <row r="77" spans="1:19" ht="120" customHeight="1">
      <c r="B77" s="19" t="s">
        <v>645</v>
      </c>
      <c r="C77" s="7"/>
      <c r="D77" s="15" t="s">
        <v>646</v>
      </c>
      <c r="E77" s="2" t="s">
        <v>647</v>
      </c>
      <c r="F77" s="2" t="s">
        <v>648</v>
      </c>
      <c r="G77" s="2" t="s">
        <v>648</v>
      </c>
      <c r="H77" s="31" t="s">
        <v>649</v>
      </c>
      <c r="I77" s="4" t="s">
        <v>97</v>
      </c>
      <c r="J77" s="25" t="s">
        <v>165</v>
      </c>
      <c r="K77" s="11" t="s">
        <v>79</v>
      </c>
      <c r="L77" s="11" t="s">
        <v>650</v>
      </c>
      <c r="M77" s="25" t="s">
        <v>104</v>
      </c>
      <c r="N77" s="62" t="s">
        <v>651</v>
      </c>
      <c r="O77" s="62" t="s">
        <v>651</v>
      </c>
      <c r="P77" s="11" t="s">
        <v>652</v>
      </c>
      <c r="Q77" s="54" t="s">
        <v>652</v>
      </c>
      <c r="R77" s="25"/>
      <c r="S77" s="25"/>
    </row>
    <row r="78" spans="1:19" ht="120" customHeight="1">
      <c r="B78" s="19" t="s">
        <v>653</v>
      </c>
      <c r="C78" s="7">
        <v>1</v>
      </c>
      <c r="D78" s="15" t="s">
        <v>654</v>
      </c>
      <c r="E78" s="2" t="s">
        <v>655</v>
      </c>
      <c r="F78" s="2" t="s">
        <v>419</v>
      </c>
      <c r="G78" s="2" t="s">
        <v>420</v>
      </c>
      <c r="H78" s="31" t="s">
        <v>656</v>
      </c>
      <c r="I78" s="4" t="s">
        <v>123</v>
      </c>
      <c r="J78" s="48" t="s">
        <v>124</v>
      </c>
      <c r="K78" s="48" t="s">
        <v>125</v>
      </c>
      <c r="L78" s="48" t="s">
        <v>126</v>
      </c>
      <c r="M78" s="48" t="s">
        <v>6</v>
      </c>
      <c r="N78" s="62" t="s">
        <v>657</v>
      </c>
      <c r="O78" s="62" t="s">
        <v>657</v>
      </c>
      <c r="P78" s="11" t="s">
        <v>658</v>
      </c>
      <c r="Q78" s="54" t="s">
        <v>658</v>
      </c>
      <c r="R78" s="48" t="s">
        <v>659</v>
      </c>
      <c r="S78" s="48" t="s">
        <v>659</v>
      </c>
    </row>
    <row r="79" spans="1:19" ht="120" customHeight="1">
      <c r="B79" s="6" t="s">
        <v>660</v>
      </c>
      <c r="C79" s="7">
        <v>1</v>
      </c>
      <c r="D79" s="15" t="s">
        <v>661</v>
      </c>
      <c r="E79" s="2" t="s">
        <v>662</v>
      </c>
      <c r="F79" s="2" t="s">
        <v>663</v>
      </c>
      <c r="G79" s="2" t="s">
        <v>141</v>
      </c>
      <c r="H79" s="31" t="s">
        <v>156</v>
      </c>
      <c r="I79" s="4" t="s">
        <v>123</v>
      </c>
      <c r="J79" s="48" t="s">
        <v>124</v>
      </c>
      <c r="K79" s="48" t="s">
        <v>125</v>
      </c>
      <c r="L79" s="48" t="s">
        <v>126</v>
      </c>
      <c r="M79" s="48" t="s">
        <v>6</v>
      </c>
      <c r="N79" s="62" t="s">
        <v>664</v>
      </c>
      <c r="O79" s="62" t="s">
        <v>664</v>
      </c>
      <c r="P79" s="11" t="s">
        <v>665</v>
      </c>
      <c r="Q79" s="54" t="s">
        <v>665</v>
      </c>
      <c r="R79" s="49" t="s">
        <v>666</v>
      </c>
      <c r="S79" s="49" t="s">
        <v>666</v>
      </c>
    </row>
    <row r="80" spans="1:19" ht="120" customHeight="1">
      <c r="B80" s="6" t="s">
        <v>667</v>
      </c>
      <c r="C80" s="7">
        <v>1</v>
      </c>
      <c r="D80" s="15" t="s">
        <v>668</v>
      </c>
      <c r="E80" s="2" t="s">
        <v>669</v>
      </c>
      <c r="F80" s="2" t="s">
        <v>159</v>
      </c>
      <c r="G80" s="2" t="s">
        <v>670</v>
      </c>
      <c r="H80" s="31" t="s">
        <v>671</v>
      </c>
      <c r="I80" s="4" t="s">
        <v>127</v>
      </c>
      <c r="J80" s="48" t="s">
        <v>124</v>
      </c>
      <c r="K80" s="48" t="s">
        <v>125</v>
      </c>
      <c r="L80" s="48" t="s">
        <v>126</v>
      </c>
      <c r="M80" s="48" t="s">
        <v>6</v>
      </c>
      <c r="N80" s="62" t="s">
        <v>672</v>
      </c>
      <c r="O80" s="62" t="s">
        <v>672</v>
      </c>
      <c r="P80" s="11" t="s">
        <v>673</v>
      </c>
      <c r="Q80" s="54" t="s">
        <v>673</v>
      </c>
      <c r="R80" s="49" t="s">
        <v>674</v>
      </c>
      <c r="S80" s="49" t="s">
        <v>674</v>
      </c>
    </row>
    <row r="81" spans="2:19" ht="120" customHeight="1">
      <c r="B81" s="6" t="s">
        <v>675</v>
      </c>
      <c r="C81" s="7">
        <v>1</v>
      </c>
      <c r="D81" s="15" t="s">
        <v>676</v>
      </c>
      <c r="E81" s="2" t="s">
        <v>161</v>
      </c>
      <c r="F81" s="2" t="s">
        <v>677</v>
      </c>
      <c r="G81" s="2" t="s">
        <v>678</v>
      </c>
      <c r="H81" s="31" t="s">
        <v>679</v>
      </c>
      <c r="I81" s="4" t="s">
        <v>127</v>
      </c>
      <c r="J81" s="48" t="s">
        <v>124</v>
      </c>
      <c r="K81" s="48" t="s">
        <v>125</v>
      </c>
      <c r="L81" s="48" t="s">
        <v>126</v>
      </c>
      <c r="M81" s="48" t="s">
        <v>6</v>
      </c>
      <c r="N81" s="62" t="s">
        <v>680</v>
      </c>
      <c r="O81" s="62" t="s">
        <v>680</v>
      </c>
      <c r="P81" s="11" t="s">
        <v>681</v>
      </c>
      <c r="Q81" s="54" t="s">
        <v>681</v>
      </c>
      <c r="R81" s="49" t="s">
        <v>682</v>
      </c>
      <c r="S81" s="49" t="s">
        <v>682</v>
      </c>
    </row>
    <row r="82" spans="2:19" ht="120" customHeight="1">
      <c r="B82" s="12" t="s">
        <v>683</v>
      </c>
      <c r="C82" s="7">
        <v>3</v>
      </c>
      <c r="D82" s="15" t="s">
        <v>684</v>
      </c>
      <c r="E82" s="2" t="s">
        <v>133</v>
      </c>
      <c r="F82" s="2" t="s">
        <v>685</v>
      </c>
      <c r="G82" s="2" t="s">
        <v>686</v>
      </c>
      <c r="H82" s="31" t="s">
        <v>687</v>
      </c>
      <c r="I82" s="4" t="s">
        <v>134</v>
      </c>
      <c r="J82" s="5"/>
      <c r="K82" s="5"/>
      <c r="L82" s="5"/>
      <c r="M82" s="5"/>
      <c r="N82" s="51"/>
      <c r="O82" s="51"/>
      <c r="P82" s="2"/>
      <c r="Q82" s="3"/>
      <c r="R82" s="5"/>
      <c r="S82" s="5"/>
    </row>
    <row r="83" spans="2:19" ht="120" customHeight="1">
      <c r="B83" s="19" t="s">
        <v>688</v>
      </c>
      <c r="C83" s="7">
        <v>1</v>
      </c>
      <c r="D83" s="15" t="s">
        <v>689</v>
      </c>
      <c r="E83" s="2" t="s">
        <v>690</v>
      </c>
      <c r="F83" s="2" t="s">
        <v>89</v>
      </c>
      <c r="G83" s="2" t="s">
        <v>90</v>
      </c>
      <c r="H83" s="31" t="s">
        <v>691</v>
      </c>
      <c r="I83" s="4" t="s">
        <v>84</v>
      </c>
      <c r="J83" s="52" t="s">
        <v>692</v>
      </c>
      <c r="K83" s="48" t="s">
        <v>80</v>
      </c>
      <c r="L83" s="47" t="s">
        <v>693</v>
      </c>
      <c r="M83" s="48" t="s">
        <v>6</v>
      </c>
      <c r="N83" s="62" t="s">
        <v>694</v>
      </c>
      <c r="O83" s="62" t="s">
        <v>694</v>
      </c>
      <c r="P83" s="11" t="s">
        <v>695</v>
      </c>
      <c r="Q83" s="54" t="s">
        <v>695</v>
      </c>
      <c r="R83" s="49" t="s">
        <v>696</v>
      </c>
      <c r="S83" s="49" t="s">
        <v>696</v>
      </c>
    </row>
    <row r="84" spans="2:19" ht="120" customHeight="1">
      <c r="B84" s="21" t="s">
        <v>697</v>
      </c>
      <c r="C84" s="7">
        <v>2</v>
      </c>
      <c r="D84" s="15" t="s">
        <v>698</v>
      </c>
      <c r="E84" s="2" t="s">
        <v>699</v>
      </c>
      <c r="F84" s="2" t="s">
        <v>457</v>
      </c>
      <c r="G84" s="2" t="s">
        <v>458</v>
      </c>
      <c r="H84" s="31" t="s">
        <v>700</v>
      </c>
      <c r="I84" s="4" t="s">
        <v>123</v>
      </c>
      <c r="J84" s="5"/>
      <c r="K84" s="5"/>
      <c r="L84" s="5"/>
      <c r="M84" s="5"/>
      <c r="N84" s="51"/>
      <c r="O84" s="51"/>
      <c r="P84" s="2"/>
      <c r="Q84" s="3"/>
      <c r="R84" s="5"/>
      <c r="S84" s="5"/>
    </row>
  </sheetData>
  <autoFilter ref="B5:Q84" xr:uid="{DE7ED65D-CD07-4270-B24E-5AA77C5AB3A0}"/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aec6496-6224-4bfa-9f96-21de6108730d">
      <Terms xmlns="http://schemas.microsoft.com/office/infopath/2007/PartnerControls"/>
    </lcf76f155ced4ddcb4097134ff3c332f>
    <TaxCatchAll xmlns="c9e552d4-4f29-43eb-ba44-316e0cba209f" xsi:nil="true"/>
    <SharedWithUsers xmlns="c9e552d4-4f29-43eb-ba44-316e0cba209f">
      <UserInfo>
        <DisplayName>MATSUNAMI Shigeyuki</DisplayName>
        <AccountId>13</AccountId>
        <AccountType/>
      </UserInfo>
      <UserInfo>
        <DisplayName>OGURA Yuka</DisplayName>
        <AccountId>12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E2B546252CF9A46BFA3E0255F943553" ma:contentTypeVersion="14" ma:contentTypeDescription="新しいドキュメントを作成します。" ma:contentTypeScope="" ma:versionID="24507a92634f648d76df5d61677cf90a">
  <xsd:schema xmlns:xsd="http://www.w3.org/2001/XMLSchema" xmlns:xs="http://www.w3.org/2001/XMLSchema" xmlns:p="http://schemas.microsoft.com/office/2006/metadata/properties" xmlns:ns2="0aec6496-6224-4bfa-9f96-21de6108730d" xmlns:ns3="c9e552d4-4f29-43eb-ba44-316e0cba209f" targetNamespace="http://schemas.microsoft.com/office/2006/metadata/properties" ma:root="true" ma:fieldsID="b5ce9f0f305b40a05c20c0ad39b0a926" ns2:_="" ns3:_="">
    <xsd:import namespace="0aec6496-6224-4bfa-9f96-21de6108730d"/>
    <xsd:import namespace="c9e552d4-4f29-43eb-ba44-316e0cba20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ec6496-6224-4bfa-9f96-21de610873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19fc5150-9405-4c92-b675-a15574d83c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552d4-4f29-43eb-ba44-316e0cba209f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dd12498f-7b95-4819-8414-355458534bfe}" ma:internalName="TaxCatchAll" ma:showField="CatchAllData" ma:web="c9e552d4-4f29-43eb-ba44-316e0cba20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7EB9A4-7640-4B47-AAD3-A188F00F7B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272398B-EC35-4685-9E5B-15F08210C157}">
  <ds:schemaRefs>
    <ds:schemaRef ds:uri="http://schemas.microsoft.com/office/2006/metadata/properties"/>
    <ds:schemaRef ds:uri="http://schemas.microsoft.com/office/infopath/2007/PartnerControls"/>
    <ds:schemaRef ds:uri="0aec6496-6224-4bfa-9f96-21de6108730d"/>
    <ds:schemaRef ds:uri="c9e552d4-4f29-43eb-ba44-316e0cba209f"/>
  </ds:schemaRefs>
</ds:datastoreItem>
</file>

<file path=customXml/itemProps3.xml><?xml version="1.0" encoding="utf-8"?>
<ds:datastoreItem xmlns:ds="http://schemas.openxmlformats.org/officeDocument/2006/customXml" ds:itemID="{2502062F-F2F0-4E78-AB0B-BF9CA5CED7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ec6496-6224-4bfa-9f96-21de6108730d"/>
    <ds:schemaRef ds:uri="c9e552d4-4f29-43eb-ba44-316e0cba20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凡例</vt:lpstr>
      <vt:lpstr>集計</vt:lpstr>
      <vt:lpstr>北海道大学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MATSUNAMI Shigeyuki</dc:creator>
  <cp:keywords/>
  <dc:description/>
  <cp:lastModifiedBy>KINOSHITA Shogo</cp:lastModifiedBy>
  <cp:revision/>
  <dcterms:created xsi:type="dcterms:W3CDTF">2023-01-17T04:04:55Z</dcterms:created>
  <dcterms:modified xsi:type="dcterms:W3CDTF">2025-04-16T01:41:52Z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0x0101005E2B546252CF9A46BFA3E0255F943553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  <property fmtid="{D5CDD505-2E9C-101B-9397-08002B2CF9AE}" pid="10" name="Order">
    <vt:r8>40100</vt:r8>
  </property>
</Properties>
</file>